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269" activeTab="6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'!$A:$A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'!$A$1:$E$35</definedName>
    <definedName name="_xlnm.Print_Area" localSheetId="0">'1 '!#REF!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'!$A$1:$E$29</definedName>
    <definedName name="_xlnm.Print_Area" localSheetId="6">'7 '!$A$1:$BI$38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<sst xmlns="http://schemas.openxmlformats.org/spreadsheetml/2006/main" count="308" uniqueCount="185">
  <si>
    <t>Показник</t>
  </si>
  <si>
    <t>2016 р.</t>
  </si>
  <si>
    <t>2017 р.</t>
  </si>
  <si>
    <t>зміна значення</t>
  </si>
  <si>
    <t>%</t>
  </si>
  <si>
    <t>Мали статус безробітного, тис. осіб</t>
  </si>
  <si>
    <t>з них зареєстровано з початку року</t>
  </si>
  <si>
    <t>Отримали роботу (у т.ч. до набуття статусу безробітного),  тис. осіб</t>
  </si>
  <si>
    <t>Питома вага працевлаштованих до набуття статусу, %</t>
  </si>
  <si>
    <t>Проходили професійне навчання безробітні, тис. осіб</t>
  </si>
  <si>
    <t>Брали участь у громадських та інших роботах тимчасового характеру,  тис. осіб</t>
  </si>
  <si>
    <t>Кількість вакансій, тис. одиниць</t>
  </si>
  <si>
    <t xml:space="preserve"> 2017 р.</t>
  </si>
  <si>
    <t>Отримували допомогу по безробіттю,                                                            тис. осіб</t>
  </si>
  <si>
    <t>Кількість вакансій по формі 3-ПН, тис. одиниць</t>
  </si>
  <si>
    <t>Інформація про вакансії, отримані з інших джерел, тис. одиниць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</si>
  <si>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</si>
  <si>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</si>
  <si>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</si>
  <si>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</si>
  <si>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</si>
  <si>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</si>
  <si>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</si>
  <si>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</si>
  <si>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особи, які навчаються в навчальних закладах різних типів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</si>
  <si>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</si>
  <si>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</si>
  <si>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</si>
  <si>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</si>
  <si>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</si>
  <si>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</si>
  <si>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</si>
  <si>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</si>
  <si>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</si>
  <si>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</si>
  <si>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</si>
  <si>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</si>
  <si>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</si>
  <si>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</si>
  <si>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</si>
  <si>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</si>
  <si>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</si>
  <si>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</si>
  <si>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</si>
  <si>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</si>
  <si>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</si>
  <si>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</si>
  <si>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</si>
  <si>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</si>
  <si>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</si>
  <si>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</si>
  <si>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</si>
  <si>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</si>
  <si>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</si>
  <si>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</si>
  <si>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</si>
  <si>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</si>
  <si>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</si>
  <si>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</si>
  <si>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</si>
  <si>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</si>
  <si>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</si>
  <si>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</si>
  <si>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</si>
  <si>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</si>
  <si>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</si>
  <si>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</si>
  <si>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</si>
  <si>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</si>
  <si>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</si>
  <si>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</si>
  <si>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</si>
  <si>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</si>
  <si>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</si>
  <si>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</si>
  <si>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</si>
  <si>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</si>
  <si>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</si>
  <si>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</si>
  <si>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</si>
  <si>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</si>
  <si>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</si>
  <si>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</si>
  <si>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</si>
  <si>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</si>
  <si>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</si>
  <si>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</si>
  <si>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</si>
  <si>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</si>
  <si>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</si>
  <si>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</si>
  <si>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 них працевлаштовано до набуття статусу,                                     тис. осіб</t>
  </si>
  <si>
    <t>Кількість роботодавців, які надали інформацію          про вакансії, тис. одиниць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</si>
  <si>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</si>
  <si>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</si>
  <si>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</si>
  <si>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</si>
  <si>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</si>
  <si>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</si>
  <si>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</si>
  <si>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</si>
  <si>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</si>
  <si>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</si>
  <si>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</si>
  <si>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</si>
  <si>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</si>
  <si>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</si>
  <si>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</si>
  <si>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</si>
  <si>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</si>
  <si>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</si>
  <si>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</si>
  <si>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</si>
  <si>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</si>
  <si>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</si>
  <si>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</si>
  <si>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</si>
  <si>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</si>
  <si>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</si>
  <si>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 xml:space="preserve"> - 1 особа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</si>
  <si>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</si>
  <si>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</si>
  <si>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</si>
  <si>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</si>
  <si>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</si>
  <si>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</si>
  <si>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</si>
  <si>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</si>
  <si>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</si>
  <si>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</si>
  <si>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</si>
  <si>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</si>
  <si>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</si>
  <si>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</si>
  <si>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</si>
  <si>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</si>
  <si>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</si>
  <si>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</si>
  <si>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</si>
  <si>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</si>
  <si>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</si>
  <si>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</si>
  <si>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</si>
  <si>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</si>
  <si>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</si>
  <si>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</si>
  <si>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</si>
  <si>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</si>
  <si>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Діяльність Харківської обласної служби зайнятості</t>
  </si>
  <si>
    <t xml:space="preserve">  2017 р.</t>
  </si>
  <si>
    <t xml:space="preserve"> 2018 р.</t>
  </si>
  <si>
    <t>Працевлаштовано шляхом одноразової виплати допомоги по безробіттю, осіб</t>
  </si>
  <si>
    <t>Всього отримали ваучер на навчання, осіб</t>
  </si>
  <si>
    <t>Харківська обл.</t>
  </si>
  <si>
    <t>Усього по  Харківській обл.</t>
  </si>
  <si>
    <t>Усього по Харківській обл.</t>
  </si>
  <si>
    <t xml:space="preserve"> -</t>
  </si>
  <si>
    <t xml:space="preserve"> - </t>
  </si>
  <si>
    <t>м.Харків</t>
  </si>
  <si>
    <t>2018 р.</t>
  </si>
  <si>
    <t>-</t>
  </si>
  <si>
    <t xml:space="preserve"> + (-)      </t>
  </si>
  <si>
    <t xml:space="preserve">  з них в ЦПТО, осіб</t>
  </si>
  <si>
    <t>Працевлаштовано з компенсацією витрат роботодавцю єдиного внеску,осіб</t>
  </si>
  <si>
    <t xml:space="preserve">Економічна активність населення в Україні віком 15-70 років   </t>
  </si>
  <si>
    <t>Інформація щодо запланованого масового вивільнення працівників  у Харківській області
у січні - грудні 2016 - 2017 рр.</t>
  </si>
  <si>
    <t>Інформація щодо запланованого масового вивільнення працівників 
у Харківській області
 за січень  2017 - 2018 рр.</t>
  </si>
  <si>
    <t>Надання послуг Харківською службою зайнятості</t>
  </si>
  <si>
    <t>2017 рік</t>
  </si>
  <si>
    <t>2018 рік</t>
  </si>
  <si>
    <t>з них особи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</si>
  <si>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</si>
  <si>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Працевлаштовано до набуття статусу  безробітного, осіб</t>
  </si>
  <si>
    <t>Економічна активність населення в УКРАЇНІ у середньому за 2016 - 2017 рр.,                                                                                                                                                          за місцем проживання та статтю</t>
  </si>
  <si>
    <t>за 2016 -2017 рр.</t>
  </si>
  <si>
    <t xml:space="preserve">Інформація щодо запланованого масового вивільнення працівників 
у Харківській області   </t>
  </si>
  <si>
    <t>у січні - квітні  2017 - 2018 рр.</t>
  </si>
  <si>
    <t xml:space="preserve"> + 7,4 в.п.</t>
  </si>
  <si>
    <t>за січень - квітень   2017-2018 рр.</t>
  </si>
  <si>
    <t xml:space="preserve"> + 971 грн.</t>
  </si>
  <si>
    <t>січень - квітень</t>
  </si>
  <si>
    <t>січень  - квітень</t>
  </si>
  <si>
    <t>Середній розмір допомоги по безробіттю,                                      у квітні, грн.</t>
  </si>
  <si>
    <t>Станом на 1 травня</t>
  </si>
  <si>
    <t>Середній розмір допомоги по безробіттю у квітні, грн.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</si>
</sst>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,##0;[Red]#,##0"/>
  </numFmts>
  <fonts count="87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hair"/>
      <right style="hair"/>
      <top style="thin"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76" fillId="0" borderId="5" applyNumberFormat="0" applyFill="0" applyAlignment="0" applyProtection="0"/>
    <xf numFmtId="0" fontId="77" fillId="28" borderId="6" applyNumberFormat="0" applyAlignment="0" applyProtection="0"/>
    <xf numFmtId="0" fontId="78" fillId="0" borderId="0" applyNumberFormat="0" applyFill="0" applyBorder="0" applyAlignment="0" applyProtection="0"/>
    <xf numFmtId="0" fontId="79" fillId="29" borderId="1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9" fillId="0" borderId="0">
      <alignment/>
      <protection/>
    </xf>
    <xf numFmtId="0" fontId="81" fillId="0" borderId="7" applyNumberFormat="0" applyFill="0" applyAlignment="0" applyProtection="0"/>
    <xf numFmtId="0" fontId="82" fillId="30" borderId="0" applyNumberFormat="0" applyBorder="0" applyAlignment="0" applyProtection="0"/>
    <xf numFmtId="0" fontId="0" fillId="31" borderId="8" applyNumberFormat="0" applyFont="0" applyAlignment="0" applyProtection="0"/>
    <xf numFmtId="0" fontId="83" fillId="29" borderId="9" applyNumberFormat="0" applyAlignment="0" applyProtection="0"/>
    <xf numFmtId="0" fontId="84" fillId="32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58">
      <alignment/>
      <protection/>
    </xf>
    <xf numFmtId="0" fontId="1" fillId="33" borderId="0" xfId="58" applyFill="1">
      <alignment/>
      <protection/>
    </xf>
    <xf numFmtId="0" fontId="1" fillId="0" borderId="0" xfId="58" applyFont="1" applyAlignment="1">
      <alignment horizontal="left" vertical="center"/>
      <protection/>
    </xf>
    <xf numFmtId="0" fontId="1" fillId="0" borderId="0" xfId="58" applyAlignment="1">
      <alignment horizontal="center" vertical="center"/>
      <protection/>
    </xf>
    <xf numFmtId="0" fontId="1" fillId="0" borderId="0" xfId="58" applyFill="1">
      <alignment/>
      <protection/>
    </xf>
    <xf numFmtId="3" fontId="1" fillId="0" borderId="0" xfId="58" applyNumberFormat="1">
      <alignment/>
      <protection/>
    </xf>
    <xf numFmtId="0" fontId="1" fillId="34" borderId="0" xfId="58" applyFill="1">
      <alignment/>
      <protection/>
    </xf>
    <xf numFmtId="0" fontId="1" fillId="0" borderId="0" xfId="58" applyBorder="1">
      <alignment/>
      <protection/>
    </xf>
    <xf numFmtId="1" fontId="7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10" fillId="0" borderId="0" xfId="61" applyNumberFormat="1" applyFont="1" applyFill="1" applyAlignment="1" applyProtection="1">
      <alignment horizontal="center"/>
      <protection locked="0"/>
    </xf>
    <xf numFmtId="1" fontId="1" fillId="0" borderId="0" xfId="61" applyNumberFormat="1" applyFont="1" applyFill="1" applyProtection="1">
      <alignment/>
      <protection locked="0"/>
    </xf>
    <xf numFmtId="1" fontId="1" fillId="0" borderId="0" xfId="61" applyNumberFormat="1" applyFont="1" applyFill="1" applyAlignment="1" applyProtection="1">
      <alignment/>
      <protection locked="0"/>
    </xf>
    <xf numFmtId="1" fontId="6" fillId="0" borderId="0" xfId="61" applyNumberFormat="1" applyFont="1" applyFill="1" applyAlignment="1" applyProtection="1">
      <alignment horizontal="right"/>
      <protection locked="0"/>
    </xf>
    <xf numFmtId="1" fontId="1" fillId="0" borderId="0" xfId="61" applyNumberFormat="1" applyFont="1" applyFill="1" applyBorder="1" applyProtection="1">
      <alignment/>
      <protection locked="0"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" fillId="0" borderId="0" xfId="61" applyNumberFormat="1" applyFont="1" applyFill="1" applyBorder="1" applyAlignment="1" applyProtection="1">
      <alignment horizontal="center" vertical="center"/>
      <protection locked="0"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0" fillId="0" borderId="10" xfId="61" applyNumberFormat="1" applyFont="1" applyFill="1" applyBorder="1" applyAlignment="1" applyProtection="1">
      <alignment horizontal="center" vertical="center" wrapText="1"/>
      <protection/>
    </xf>
    <xf numFmtId="1" fontId="13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Protection="1">
      <alignment/>
      <protection locked="0"/>
    </xf>
    <xf numFmtId="1" fontId="1" fillId="0" borderId="10" xfId="61" applyNumberFormat="1" applyFont="1" applyFill="1" applyBorder="1" applyAlignment="1" applyProtection="1">
      <alignment horizontal="center"/>
      <protection/>
    </xf>
    <xf numFmtId="1" fontId="1" fillId="0" borderId="0" xfId="61" applyNumberFormat="1" applyFont="1" applyFill="1" applyBorder="1" applyAlignment="1" applyProtection="1">
      <alignment horizontal="center"/>
      <protection/>
    </xf>
    <xf numFmtId="1" fontId="3" fillId="0" borderId="10" xfId="61" applyNumberFormat="1" applyFont="1" applyFill="1" applyBorder="1" applyAlignment="1" applyProtection="1">
      <alignment horizontal="center" vertical="center"/>
      <protection locked="0"/>
    </xf>
    <xf numFmtId="3" fontId="16" fillId="0" borderId="10" xfId="61" applyNumberFormat="1" applyFont="1" applyFill="1" applyBorder="1" applyAlignment="1" applyProtection="1">
      <alignment horizontal="center" vertical="center"/>
      <protection locked="0"/>
    </xf>
    <xf numFmtId="180" fontId="16" fillId="0" borderId="10" xfId="61" applyNumberFormat="1" applyFont="1" applyFill="1" applyBorder="1" applyAlignment="1" applyProtection="1">
      <alignment horizontal="center" vertical="center"/>
      <protection locked="0"/>
    </xf>
    <xf numFmtId="181" fontId="16" fillId="0" borderId="10" xfId="61" applyNumberFormat="1" applyFont="1" applyFill="1" applyBorder="1" applyAlignment="1" applyProtection="1">
      <alignment horizontal="center" vertical="center"/>
      <protection locked="0"/>
    </xf>
    <xf numFmtId="1" fontId="16" fillId="0" borderId="10" xfId="61" applyNumberFormat="1" applyFont="1" applyFill="1" applyBorder="1" applyAlignment="1" applyProtection="1">
      <alignment horizontal="center" vertical="center"/>
      <protection locked="0"/>
    </xf>
    <xf numFmtId="3" fontId="16" fillId="0" borderId="10" xfId="61" applyNumberFormat="1" applyFont="1" applyFill="1" applyBorder="1" applyAlignment="1" applyProtection="1">
      <alignment horizontal="center" vertical="center" wrapText="1"/>
      <protection locked="0"/>
    </xf>
    <xf numFmtId="181" fontId="16" fillId="0" borderId="10" xfId="61" applyNumberFormat="1" applyFont="1" applyFill="1" applyBorder="1" applyAlignment="1" applyProtection="1">
      <alignment horizontal="center" vertical="center" wrapText="1"/>
      <protection locked="0"/>
    </xf>
    <xf numFmtId="181" fontId="11" fillId="0" borderId="0" xfId="61" applyNumberFormat="1" applyFont="1" applyFill="1" applyAlignment="1" applyProtection="1">
      <alignment vertical="center"/>
      <protection locked="0"/>
    </xf>
    <xf numFmtId="1" fontId="11" fillId="0" borderId="0" xfId="61" applyNumberFormat="1" applyFont="1" applyFill="1" applyAlignment="1" applyProtection="1">
      <alignment vertical="center"/>
      <protection locked="0"/>
    </xf>
    <xf numFmtId="1" fontId="11" fillId="0" borderId="10" xfId="61" applyNumberFormat="1" applyFont="1" applyFill="1" applyBorder="1" applyProtection="1">
      <alignment/>
      <protection locked="0"/>
    </xf>
    <xf numFmtId="3" fontId="17" fillId="0" borderId="10" xfId="61" applyNumberFormat="1" applyFont="1" applyFill="1" applyBorder="1" applyAlignment="1" applyProtection="1">
      <alignment horizontal="center" vertical="center"/>
      <protection locked="0"/>
    </xf>
    <xf numFmtId="3" fontId="17" fillId="0" borderId="10" xfId="54" applyNumberFormat="1" applyFont="1" applyFill="1" applyBorder="1" applyAlignment="1">
      <alignment horizontal="center" vertical="center"/>
      <protection/>
    </xf>
    <xf numFmtId="1" fontId="17" fillId="0" borderId="10" xfId="61" applyNumberFormat="1" applyFont="1" applyFill="1" applyBorder="1" applyAlignment="1" applyProtection="1">
      <alignment horizontal="center" vertical="center"/>
      <protection locked="0"/>
    </xf>
    <xf numFmtId="3" fontId="17" fillId="0" borderId="10" xfId="61" applyNumberFormat="1" applyFont="1" applyFill="1" applyBorder="1" applyAlignment="1" applyProtection="1">
      <alignment horizontal="center" vertical="center" wrapText="1"/>
      <protection locked="0"/>
    </xf>
    <xf numFmtId="3" fontId="17" fillId="0" borderId="10" xfId="63" applyNumberFormat="1" applyFont="1" applyFill="1" applyBorder="1" applyAlignment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vertical="center"/>
      <protection locked="0"/>
    </xf>
    <xf numFmtId="1" fontId="1" fillId="0" borderId="0" xfId="61" applyNumberFormat="1" applyFont="1" applyFill="1" applyBorder="1" applyAlignment="1" applyProtection="1">
      <alignment vertical="center"/>
      <protection locked="0"/>
    </xf>
    <xf numFmtId="1" fontId="11" fillId="0" borderId="0" xfId="61" applyNumberFormat="1" applyFont="1" applyFill="1" applyBorder="1" applyAlignment="1" applyProtection="1">
      <alignment horizontal="center" vertical="center"/>
      <protection locked="0"/>
    </xf>
    <xf numFmtId="1" fontId="11" fillId="0" borderId="10" xfId="61" applyNumberFormat="1" applyFont="1" applyFill="1" applyBorder="1" applyAlignment="1" applyProtection="1">
      <alignment horizontal="left"/>
      <protection locked="0"/>
    </xf>
    <xf numFmtId="1" fontId="19" fillId="0" borderId="0" xfId="61" applyNumberFormat="1" applyFont="1" applyFill="1" applyBorder="1" applyProtection="1">
      <alignment/>
      <protection locked="0"/>
    </xf>
    <xf numFmtId="181" fontId="19" fillId="0" borderId="0" xfId="61" applyNumberFormat="1" applyFont="1" applyFill="1" applyBorder="1" applyProtection="1">
      <alignment/>
      <protection locked="0"/>
    </xf>
    <xf numFmtId="3" fontId="19" fillId="0" borderId="0" xfId="61" applyNumberFormat="1" applyFont="1" applyFill="1" applyBorder="1" applyProtection="1">
      <alignment/>
      <protection locked="0"/>
    </xf>
    <xf numFmtId="0" fontId="5" fillId="0" borderId="10" xfId="59" applyFont="1" applyFill="1" applyBorder="1" applyAlignment="1">
      <alignment horizontal="center" vertical="center"/>
      <protection/>
    </xf>
    <xf numFmtId="0" fontId="22" fillId="0" borderId="0" xfId="66" applyFont="1" applyFill="1">
      <alignment/>
      <protection/>
    </xf>
    <xf numFmtId="0" fontId="24" fillId="0" borderId="0" xfId="66" applyFont="1" applyFill="1" applyBorder="1" applyAlignment="1">
      <alignment horizontal="center"/>
      <protection/>
    </xf>
    <xf numFmtId="0" fontId="24" fillId="0" borderId="0" xfId="66" applyFont="1" applyFill="1">
      <alignment/>
      <protection/>
    </xf>
    <xf numFmtId="0" fontId="26" fillId="0" borderId="0" xfId="66" applyFont="1" applyFill="1" applyAlignment="1">
      <alignment vertical="center"/>
      <protection/>
    </xf>
    <xf numFmtId="1" fontId="28" fillId="0" borderId="0" xfId="66" applyNumberFormat="1" applyFont="1" applyFill="1">
      <alignment/>
      <protection/>
    </xf>
    <xf numFmtId="0" fontId="28" fillId="0" borderId="0" xfId="66" applyFont="1" applyFill="1">
      <alignment/>
      <protection/>
    </xf>
    <xf numFmtId="0" fontId="26" fillId="0" borderId="0" xfId="66" applyFont="1" applyFill="1" applyAlignment="1">
      <alignment vertical="center" wrapText="1"/>
      <protection/>
    </xf>
    <xf numFmtId="0" fontId="28" fillId="0" borderId="0" xfId="66" applyFont="1" applyFill="1" applyAlignment="1">
      <alignment vertical="center"/>
      <protection/>
    </xf>
    <xf numFmtId="0" fontId="28" fillId="0" borderId="0" xfId="66" applyFont="1" applyFill="1" applyAlignment="1">
      <alignment horizontal="center"/>
      <protection/>
    </xf>
    <xf numFmtId="0" fontId="28" fillId="0" borderId="0" xfId="66" applyFont="1" applyFill="1" applyAlignment="1">
      <alignment wrapText="1"/>
      <protection/>
    </xf>
    <xf numFmtId="3" fontId="25" fillId="0" borderId="10" xfId="66" applyNumberFormat="1" applyFont="1" applyFill="1" applyBorder="1" applyAlignment="1">
      <alignment horizontal="center" vertical="center"/>
      <protection/>
    </xf>
    <xf numFmtId="0" fontId="24" fillId="0" borderId="0" xfId="66" applyFont="1" applyFill="1" applyAlignment="1">
      <alignment vertical="center"/>
      <protection/>
    </xf>
    <xf numFmtId="3" fontId="32" fillId="0" borderId="0" xfId="66" applyNumberFormat="1" applyFont="1" applyFill="1" applyAlignment="1">
      <alignment horizontal="center" vertical="center"/>
      <protection/>
    </xf>
    <xf numFmtId="3" fontId="31" fillId="0" borderId="10" xfId="66" applyNumberFormat="1" applyFont="1" applyFill="1" applyBorder="1" applyAlignment="1">
      <alignment horizontal="center" vertical="center" wrapText="1"/>
      <protection/>
    </xf>
    <xf numFmtId="3" fontId="31" fillId="0" borderId="10" xfId="66" applyNumberFormat="1" applyFont="1" applyFill="1" applyBorder="1" applyAlignment="1">
      <alignment horizontal="center" vertical="center"/>
      <protection/>
    </xf>
    <xf numFmtId="3" fontId="28" fillId="0" borderId="0" xfId="66" applyNumberFormat="1" applyFont="1" applyFill="1">
      <alignment/>
      <protection/>
    </xf>
    <xf numFmtId="181" fontId="28" fillId="0" borderId="0" xfId="66" applyNumberFormat="1" applyFont="1" applyFill="1">
      <alignment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180" fontId="3" fillId="0" borderId="10" xfId="60" applyNumberFormat="1" applyFont="1" applyFill="1" applyBorder="1" applyAlignment="1">
      <alignment horizontal="center" vertical="center" wrapText="1"/>
      <protection/>
    </xf>
    <xf numFmtId="180" fontId="3" fillId="0" borderId="10" xfId="59" applyNumberFormat="1" applyFont="1" applyFill="1" applyBorder="1" applyAlignment="1">
      <alignment horizontal="center" vertical="center" wrapText="1"/>
      <protection/>
    </xf>
    <xf numFmtId="181" fontId="5" fillId="0" borderId="10" xfId="59" applyNumberFormat="1" applyFont="1" applyFill="1" applyBorder="1" applyAlignment="1">
      <alignment horizontal="center" vertical="center"/>
      <protection/>
    </xf>
    <xf numFmtId="180" fontId="5" fillId="0" borderId="10" xfId="59" applyNumberFormat="1" applyFont="1" applyFill="1" applyBorder="1" applyAlignment="1">
      <alignment horizontal="center" vertical="center"/>
      <protection/>
    </xf>
    <xf numFmtId="3" fontId="3" fillId="0" borderId="10" xfId="59" applyNumberFormat="1" applyFont="1" applyFill="1" applyBorder="1" applyAlignment="1">
      <alignment horizontal="center" vertical="center" wrapText="1"/>
      <protection/>
    </xf>
    <xf numFmtId="49" fontId="5" fillId="0" borderId="10" xfId="59" applyNumberFormat="1" applyFont="1" applyFill="1" applyBorder="1" applyAlignment="1">
      <alignment horizontal="center" vertical="center"/>
      <protection/>
    </xf>
    <xf numFmtId="180" fontId="3" fillId="0" borderId="11" xfId="59" applyNumberFormat="1" applyFont="1" applyFill="1" applyBorder="1" applyAlignment="1">
      <alignment horizontal="center" vertical="center" wrapText="1"/>
      <protection/>
    </xf>
    <xf numFmtId="181" fontId="5" fillId="0" borderId="11" xfId="59" applyNumberFormat="1" applyFont="1" applyFill="1" applyBorder="1" applyAlignment="1">
      <alignment horizontal="center" vertical="center"/>
      <protection/>
    </xf>
    <xf numFmtId="180" fontId="5" fillId="0" borderId="11" xfId="59" applyNumberFormat="1" applyFont="1" applyFill="1" applyBorder="1" applyAlignment="1">
      <alignment horizontal="center" vertical="center"/>
      <protection/>
    </xf>
    <xf numFmtId="180" fontId="3" fillId="0" borderId="11" xfId="60" applyNumberFormat="1" applyFont="1" applyFill="1" applyBorder="1" applyAlignment="1">
      <alignment horizontal="center" vertical="center" wrapText="1"/>
      <protection/>
    </xf>
    <xf numFmtId="180" fontId="8" fillId="0" borderId="11" xfId="59" applyNumberFormat="1" applyFont="1" applyFill="1" applyBorder="1" applyAlignment="1">
      <alignment horizontal="center" vertical="center" wrapText="1"/>
      <protection/>
    </xf>
    <xf numFmtId="181" fontId="11" fillId="0" borderId="11" xfId="59" applyNumberFormat="1" applyFont="1" applyFill="1" applyBorder="1" applyAlignment="1">
      <alignment horizontal="center" vertical="center"/>
      <protection/>
    </xf>
    <xf numFmtId="181" fontId="5" fillId="0" borderId="12" xfId="59" applyNumberFormat="1" applyFont="1" applyFill="1" applyBorder="1" applyAlignment="1">
      <alignment horizontal="center" vertical="center"/>
      <protection/>
    </xf>
    <xf numFmtId="3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11" xfId="59" applyFont="1" applyFill="1" applyBorder="1" applyAlignment="1">
      <alignment horizontal="left" vertical="center" wrapText="1"/>
      <protection/>
    </xf>
    <xf numFmtId="0" fontId="8" fillId="0" borderId="10" xfId="59" applyFont="1" applyFill="1" applyBorder="1" applyAlignment="1">
      <alignment horizontal="left" vertical="center" wrapText="1"/>
      <protection/>
    </xf>
    <xf numFmtId="0" fontId="8" fillId="0" borderId="11" xfId="59" applyFont="1" applyFill="1" applyBorder="1" applyAlignment="1">
      <alignment horizontal="left" vertical="center" wrapText="1"/>
      <protection/>
    </xf>
    <xf numFmtId="0" fontId="47" fillId="0" borderId="10" xfId="49" applyFont="1" applyFill="1" applyBorder="1" applyAlignment="1">
      <alignment horizontal="left" vertical="center" wrapText="1"/>
      <protection/>
    </xf>
    <xf numFmtId="0" fontId="38" fillId="0" borderId="0" xfId="57" applyFont="1">
      <alignment/>
      <protection/>
    </xf>
    <xf numFmtId="0" fontId="39" fillId="0" borderId="0" xfId="65" applyFont="1" applyFill="1" applyBorder="1" applyAlignment="1">
      <alignment horizontal="left"/>
      <protection/>
    </xf>
    <xf numFmtId="0" fontId="40" fillId="0" borderId="13" xfId="57" applyFont="1" applyBorder="1" applyAlignment="1">
      <alignment horizontal="center" vertical="center" wrapText="1"/>
      <protection/>
    </xf>
    <xf numFmtId="0" fontId="28" fillId="0" borderId="0" xfId="57" applyFont="1">
      <alignment/>
      <protection/>
    </xf>
    <xf numFmtId="0" fontId="28" fillId="0" borderId="14" xfId="57" applyFont="1" applyBorder="1" applyAlignment="1">
      <alignment horizontal="center" vertical="center" wrapText="1"/>
      <protection/>
    </xf>
    <xf numFmtId="0" fontId="24" fillId="0" borderId="0" xfId="57" applyFont="1" applyBorder="1" applyAlignment="1">
      <alignment horizontal="left" vertical="top" wrapText="1"/>
      <protection/>
    </xf>
    <xf numFmtId="0" fontId="38" fillId="0" borderId="0" xfId="57" applyFont="1" applyFill="1">
      <alignment/>
      <protection/>
    </xf>
    <xf numFmtId="181" fontId="11" fillId="0" borderId="0" xfId="56" applyNumberFormat="1" applyFont="1" applyAlignment="1">
      <alignment wrapText="1"/>
      <protection/>
    </xf>
    <xf numFmtId="0" fontId="24" fillId="0" borderId="0" xfId="57" applyFont="1">
      <alignment/>
      <protection/>
    </xf>
    <xf numFmtId="0" fontId="24" fillId="0" borderId="0" xfId="57" applyFont="1" applyBorder="1">
      <alignment/>
      <protection/>
    </xf>
    <xf numFmtId="0" fontId="38" fillId="0" borderId="0" xfId="57" applyFont="1">
      <alignment/>
      <protection/>
    </xf>
    <xf numFmtId="0" fontId="38" fillId="0" borderId="0" xfId="57" applyFont="1" applyBorder="1">
      <alignment/>
      <protection/>
    </xf>
    <xf numFmtId="181" fontId="3" fillId="0" borderId="0" xfId="56" applyNumberFormat="1" applyFont="1" applyAlignment="1">
      <alignment wrapText="1"/>
      <protection/>
    </xf>
    <xf numFmtId="0" fontId="11" fillId="0" borderId="0" xfId="56" applyFont="1">
      <alignment/>
      <protection/>
    </xf>
    <xf numFmtId="0" fontId="31" fillId="0" borderId="0" xfId="57" applyFont="1" applyFill="1" applyAlignment="1">
      <alignment/>
      <protection/>
    </xf>
    <xf numFmtId="0" fontId="28" fillId="0" borderId="0" xfId="57" applyFont="1" applyFill="1" applyAlignment="1">
      <alignment/>
      <protection/>
    </xf>
    <xf numFmtId="0" fontId="9" fillId="0" borderId="0" xfId="57" applyFill="1">
      <alignment/>
      <protection/>
    </xf>
    <xf numFmtId="0" fontId="28" fillId="0" borderId="0" xfId="57" applyFont="1" applyFill="1" applyAlignment="1">
      <alignment horizontal="center" vertical="center" wrapText="1"/>
      <protection/>
    </xf>
    <xf numFmtId="0" fontId="41" fillId="0" borderId="0" xfId="57" applyFont="1" applyFill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38" fillId="0" borderId="10" xfId="57" applyFont="1" applyFill="1" applyBorder="1" applyAlignment="1">
      <alignment horizontal="left" wrapText="1"/>
      <protection/>
    </xf>
    <xf numFmtId="181" fontId="12" fillId="0" borderId="10" xfId="57" applyNumberFormat="1" applyFont="1" applyFill="1" applyBorder="1" applyAlignment="1">
      <alignment horizontal="center" wrapText="1"/>
      <protection/>
    </xf>
    <xf numFmtId="180" fontId="38" fillId="0" borderId="10" xfId="57" applyNumberFormat="1" applyFont="1" applyFill="1" applyBorder="1" applyAlignment="1">
      <alignment horizontal="center"/>
      <protection/>
    </xf>
    <xf numFmtId="0" fontId="12" fillId="0" borderId="0" xfId="57" applyFont="1" applyFill="1" applyAlignment="1">
      <alignment vertical="center" wrapText="1"/>
      <protection/>
    </xf>
    <xf numFmtId="0" fontId="28" fillId="0" borderId="0" xfId="57" applyFont="1" applyFill="1" applyAlignment="1">
      <alignment horizontal="center"/>
      <protection/>
    </xf>
    <xf numFmtId="0" fontId="11" fillId="0" borderId="0" xfId="57" applyFont="1" applyFill="1" applyAlignment="1">
      <alignment horizontal="left" vertical="center" wrapText="1"/>
      <protection/>
    </xf>
    <xf numFmtId="49" fontId="27" fillId="0" borderId="10" xfId="57" applyNumberFormat="1" applyFont="1" applyFill="1" applyBorder="1" applyAlignment="1">
      <alignment horizontal="center" vertical="center" wrapText="1"/>
      <protection/>
    </xf>
    <xf numFmtId="180" fontId="26" fillId="0" borderId="15" xfId="57" applyNumberFormat="1" applyFont="1" applyFill="1" applyBorder="1" applyAlignment="1">
      <alignment horizontal="center" vertical="center"/>
      <protection/>
    </xf>
    <xf numFmtId="180" fontId="26" fillId="0" borderId="16" xfId="57" applyNumberFormat="1" applyFont="1" applyBorder="1" applyAlignment="1">
      <alignment horizontal="center" vertical="center"/>
      <protection/>
    </xf>
    <xf numFmtId="180" fontId="26" fillId="0" borderId="15" xfId="57" applyNumberFormat="1" applyFont="1" applyBorder="1" applyAlignment="1">
      <alignment horizontal="center" vertical="center"/>
      <protection/>
    </xf>
    <xf numFmtId="180" fontId="26" fillId="0" borderId="17" xfId="57" applyNumberFormat="1" applyFont="1" applyBorder="1" applyAlignment="1">
      <alignment horizontal="center" vertical="center"/>
      <protection/>
    </xf>
    <xf numFmtId="180" fontId="26" fillId="0" borderId="18" xfId="57" applyNumberFormat="1" applyFont="1" applyBorder="1" applyAlignment="1">
      <alignment horizontal="center" vertical="center"/>
      <protection/>
    </xf>
    <xf numFmtId="180" fontId="33" fillId="0" borderId="19" xfId="57" applyNumberFormat="1" applyFont="1" applyFill="1" applyBorder="1" applyAlignment="1">
      <alignment horizontal="center" vertical="center"/>
      <protection/>
    </xf>
    <xf numFmtId="180" fontId="33" fillId="0" borderId="20" xfId="57" applyNumberFormat="1" applyFont="1" applyBorder="1" applyAlignment="1">
      <alignment horizontal="center" vertical="center"/>
      <protection/>
    </xf>
    <xf numFmtId="180" fontId="33" fillId="0" borderId="21" xfId="57" applyNumberFormat="1" applyFont="1" applyBorder="1" applyAlignment="1">
      <alignment horizontal="center" vertical="center"/>
      <protection/>
    </xf>
    <xf numFmtId="180" fontId="33" fillId="0" borderId="11" xfId="57" applyNumberFormat="1" applyFont="1" applyBorder="1" applyAlignment="1">
      <alignment horizontal="center" vertical="center"/>
      <protection/>
    </xf>
    <xf numFmtId="180" fontId="26" fillId="0" borderId="22" xfId="57" applyNumberFormat="1" applyFont="1" applyFill="1" applyBorder="1" applyAlignment="1">
      <alignment horizontal="center" vertical="center"/>
      <protection/>
    </xf>
    <xf numFmtId="180" fontId="26" fillId="0" borderId="23" xfId="57" applyNumberFormat="1" applyFont="1" applyFill="1" applyBorder="1" applyAlignment="1">
      <alignment horizontal="center" vertical="center"/>
      <protection/>
    </xf>
    <xf numFmtId="180" fontId="26" fillId="0" borderId="24" xfId="57" applyNumberFormat="1" applyFont="1" applyFill="1" applyBorder="1" applyAlignment="1">
      <alignment horizontal="center" vertical="center"/>
      <protection/>
    </xf>
    <xf numFmtId="180" fontId="26" fillId="0" borderId="25" xfId="57" applyNumberFormat="1" applyFont="1" applyFill="1" applyBorder="1" applyAlignment="1">
      <alignment horizontal="center" vertical="center"/>
      <protection/>
    </xf>
    <xf numFmtId="180" fontId="33" fillId="0" borderId="26" xfId="57" applyNumberFormat="1" applyFont="1" applyFill="1" applyBorder="1" applyAlignment="1">
      <alignment horizontal="center" vertical="center"/>
      <protection/>
    </xf>
    <xf numFmtId="180" fontId="33" fillId="0" borderId="27" xfId="57" applyNumberFormat="1" applyFont="1" applyFill="1" applyBorder="1" applyAlignment="1">
      <alignment horizontal="center" vertical="center"/>
      <protection/>
    </xf>
    <xf numFmtId="180" fontId="33" fillId="0" borderId="28" xfId="57" applyNumberFormat="1" applyFont="1" applyFill="1" applyBorder="1" applyAlignment="1">
      <alignment horizontal="center" vertical="center"/>
      <protection/>
    </xf>
    <xf numFmtId="180" fontId="33" fillId="0" borderId="29" xfId="57" applyNumberFormat="1" applyFont="1" applyFill="1" applyBorder="1" applyAlignment="1">
      <alignment horizontal="center" vertical="center"/>
      <protection/>
    </xf>
    <xf numFmtId="180" fontId="26" fillId="0" borderId="30" xfId="57" applyNumberFormat="1" applyFont="1" applyFill="1" applyBorder="1" applyAlignment="1">
      <alignment horizontal="center" vertical="center"/>
      <protection/>
    </xf>
    <xf numFmtId="180" fontId="26" fillId="0" borderId="31" xfId="57" applyNumberFormat="1" applyFont="1" applyFill="1" applyBorder="1" applyAlignment="1">
      <alignment horizontal="center" vertical="center"/>
      <protection/>
    </xf>
    <xf numFmtId="180" fontId="26" fillId="0" borderId="32" xfId="57" applyNumberFormat="1" applyFont="1" applyFill="1" applyBorder="1" applyAlignment="1">
      <alignment horizontal="center" vertical="center"/>
      <protection/>
    </xf>
    <xf numFmtId="180" fontId="26" fillId="0" borderId="33" xfId="57" applyNumberFormat="1" applyFont="1" applyFill="1" applyBorder="1" applyAlignment="1">
      <alignment horizontal="center" vertical="center"/>
      <protection/>
    </xf>
    <xf numFmtId="180" fontId="33" fillId="0" borderId="20" xfId="57" applyNumberFormat="1" applyFont="1" applyFill="1" applyBorder="1" applyAlignment="1">
      <alignment horizontal="center" vertical="center"/>
      <protection/>
    </xf>
    <xf numFmtId="180" fontId="33" fillId="0" borderId="21" xfId="57" applyNumberFormat="1" applyFont="1" applyFill="1" applyBorder="1" applyAlignment="1">
      <alignment horizontal="center" vertical="center"/>
      <protection/>
    </xf>
    <xf numFmtId="180" fontId="33" fillId="0" borderId="11" xfId="57" applyNumberFormat="1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left" vertical="center" wrapText="1"/>
      <protection/>
    </xf>
    <xf numFmtId="0" fontId="44" fillId="0" borderId="20" xfId="57" applyFont="1" applyBorder="1" applyAlignment="1">
      <alignment horizontal="left" vertical="center" wrapText="1"/>
      <protection/>
    </xf>
    <xf numFmtId="0" fontId="4" fillId="0" borderId="23" xfId="57" applyFont="1" applyFill="1" applyBorder="1" applyAlignment="1">
      <alignment horizontal="left" vertical="center" wrapText="1"/>
      <protection/>
    </xf>
    <xf numFmtId="0" fontId="44" fillId="0" borderId="27" xfId="57" applyFont="1" applyFill="1" applyBorder="1" applyAlignment="1">
      <alignment horizontal="left" vertical="center" wrapText="1"/>
      <protection/>
    </xf>
    <xf numFmtId="0" fontId="4" fillId="0" borderId="31" xfId="57" applyFont="1" applyFill="1" applyBorder="1" applyAlignment="1">
      <alignment horizontal="left" vertical="center" wrapText="1"/>
      <protection/>
    </xf>
    <xf numFmtId="0" fontId="44" fillId="0" borderId="20" xfId="57" applyFont="1" applyFill="1" applyBorder="1" applyAlignment="1">
      <alignment horizontal="left" vertical="center" wrapText="1"/>
      <protection/>
    </xf>
    <xf numFmtId="49" fontId="43" fillId="0" borderId="34" xfId="57" applyNumberFormat="1" applyFont="1" applyFill="1" applyBorder="1" applyAlignment="1">
      <alignment horizontal="center" vertical="center" wrapText="1"/>
      <protection/>
    </xf>
    <xf numFmtId="49" fontId="43" fillId="0" borderId="35" xfId="57" applyNumberFormat="1" applyFont="1" applyFill="1" applyBorder="1" applyAlignment="1">
      <alignment horizontal="center" vertical="center" wrapText="1"/>
      <protection/>
    </xf>
    <xf numFmtId="49" fontId="43" fillId="0" borderId="36" xfId="57" applyNumberFormat="1" applyFont="1" applyFill="1" applyBorder="1" applyAlignment="1">
      <alignment horizontal="center" vertical="center" wrapText="1"/>
      <protection/>
    </xf>
    <xf numFmtId="0" fontId="1" fillId="0" borderId="0" xfId="64" applyFont="1" applyFill="1" applyAlignment="1">
      <alignment vertical="top"/>
      <protection/>
    </xf>
    <xf numFmtId="0" fontId="35" fillId="0" borderId="0" xfId="64" applyFont="1" applyFill="1" applyAlignment="1">
      <alignment horizontal="center" vertical="top" wrapText="1"/>
      <protection/>
    </xf>
    <xf numFmtId="0" fontId="44" fillId="0" borderId="0" xfId="64" applyFont="1" applyFill="1" applyAlignment="1">
      <alignment horizontal="right" vertical="center"/>
      <protection/>
    </xf>
    <xf numFmtId="0" fontId="36" fillId="0" borderId="10" xfId="64" applyFont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0" fontId="11" fillId="0" borderId="10" xfId="64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NumberFormat="1" applyFont="1" applyBorder="1" applyAlignment="1">
      <alignment horizontal="center" vertical="center" wrapText="1"/>
      <protection/>
    </xf>
    <xf numFmtId="0" fontId="1" fillId="0" borderId="0" xfId="64" applyFont="1" applyAlignment="1">
      <alignment vertical="center"/>
      <protection/>
    </xf>
    <xf numFmtId="0" fontId="4" fillId="0" borderId="10" xfId="64" applyFont="1" applyBorder="1" applyAlignment="1">
      <alignment horizontal="center" vertical="center"/>
      <protection/>
    </xf>
    <xf numFmtId="3" fontId="4" fillId="0" borderId="10" xfId="57" applyNumberFormat="1" applyFont="1" applyBorder="1" applyAlignment="1">
      <alignment horizontal="center" vertical="center"/>
      <protection/>
    </xf>
    <xf numFmtId="180" fontId="4" fillId="0" borderId="10" xfId="57" applyNumberFormat="1" applyFont="1" applyBorder="1" applyAlignment="1">
      <alignment horizontal="center" vertical="center"/>
      <protection/>
    </xf>
    <xf numFmtId="3" fontId="1" fillId="0" borderId="0" xfId="64" applyNumberFormat="1" applyFont="1" applyAlignment="1">
      <alignment vertical="center"/>
      <protection/>
    </xf>
    <xf numFmtId="0" fontId="20" fillId="0" borderId="0" xfId="64" applyFont="1" applyAlignment="1">
      <alignment horizontal="center" vertical="center"/>
      <protection/>
    </xf>
    <xf numFmtId="0" fontId="20" fillId="0" borderId="10" xfId="61" applyNumberFormat="1" applyFont="1" applyFill="1" applyBorder="1" applyAlignment="1" applyProtection="1">
      <alignment horizontal="left" vertical="center"/>
      <protection locked="0"/>
    </xf>
    <xf numFmtId="3" fontId="20" fillId="0" borderId="10" xfId="57" applyNumberFormat="1" applyFont="1" applyBorder="1" applyAlignment="1">
      <alignment horizontal="center" vertical="center"/>
      <protection/>
    </xf>
    <xf numFmtId="181" fontId="20" fillId="0" borderId="0" xfId="64" applyNumberFormat="1" applyFont="1" applyAlignment="1">
      <alignment horizontal="center" vertical="center"/>
      <protection/>
    </xf>
    <xf numFmtId="180" fontId="1" fillId="0" borderId="0" xfId="64" applyNumberFormat="1" applyFont="1" applyAlignment="1">
      <alignment vertical="center"/>
      <protection/>
    </xf>
    <xf numFmtId="181" fontId="20" fillId="35" borderId="0" xfId="64" applyNumberFormat="1" applyFont="1" applyFill="1" applyAlignment="1">
      <alignment horizontal="center" vertical="center"/>
      <protection/>
    </xf>
    <xf numFmtId="3" fontId="20" fillId="0" borderId="10" xfId="57" applyNumberFormat="1" applyFont="1" applyFill="1" applyBorder="1" applyAlignment="1">
      <alignment horizontal="center" vertical="center"/>
      <protection/>
    </xf>
    <xf numFmtId="0" fontId="1" fillId="0" borderId="0" xfId="64" applyFont="1">
      <alignment/>
      <protection/>
    </xf>
    <xf numFmtId="0" fontId="30" fillId="0" borderId="0" xfId="66" applyFont="1" applyFill="1" applyAlignment="1">
      <alignment horizontal="center"/>
      <protection/>
    </xf>
    <xf numFmtId="0" fontId="25" fillId="0" borderId="10" xfId="66" applyFont="1" applyFill="1" applyBorder="1" applyAlignment="1">
      <alignment horizontal="center" vertical="center" wrapText="1"/>
      <protection/>
    </xf>
    <xf numFmtId="0" fontId="22" fillId="0" borderId="0" xfId="66" applyFont="1" applyFill="1" applyAlignment="1">
      <alignment vertical="center" wrapText="1"/>
      <protection/>
    </xf>
    <xf numFmtId="0" fontId="26" fillId="0" borderId="0" xfId="66" applyFont="1" applyFill="1" applyAlignment="1">
      <alignment horizontal="center" vertical="top" wrapText="1"/>
      <protection/>
    </xf>
    <xf numFmtId="0" fontId="21" fillId="0" borderId="10" xfId="66" applyFont="1" applyFill="1" applyBorder="1" applyAlignment="1">
      <alignment horizontal="center" vertical="center" wrapText="1"/>
      <protection/>
    </xf>
    <xf numFmtId="0" fontId="21" fillId="0" borderId="37" xfId="66" applyFont="1" applyFill="1" applyBorder="1" applyAlignment="1">
      <alignment horizontal="center" vertical="center" wrapText="1"/>
      <protection/>
    </xf>
    <xf numFmtId="0" fontId="25" fillId="0" borderId="38" xfId="66" applyFont="1" applyFill="1" applyBorder="1" applyAlignment="1">
      <alignment horizontal="center" vertical="center" wrapText="1"/>
      <protection/>
    </xf>
    <xf numFmtId="180" fontId="25" fillId="0" borderId="37" xfId="66" applyNumberFormat="1" applyFont="1" applyFill="1" applyBorder="1" applyAlignment="1">
      <alignment horizontal="center" vertical="center"/>
      <protection/>
    </xf>
    <xf numFmtId="0" fontId="20" fillId="0" borderId="38" xfId="62" applyFont="1" applyBorder="1" applyAlignment="1">
      <alignment vertical="center" wrapText="1"/>
      <protection/>
    </xf>
    <xf numFmtId="180" fontId="31" fillId="0" borderId="37" xfId="66" applyNumberFormat="1" applyFont="1" applyFill="1" applyBorder="1" applyAlignment="1">
      <alignment horizontal="center" vertical="center"/>
      <protection/>
    </xf>
    <xf numFmtId="0" fontId="20" fillId="0" borderId="39" xfId="62" applyFont="1" applyBorder="1" applyAlignment="1">
      <alignment vertical="center" wrapText="1"/>
      <protection/>
    </xf>
    <xf numFmtId="3" fontId="31" fillId="0" borderId="40" xfId="66" applyNumberFormat="1" applyFont="1" applyFill="1" applyBorder="1" applyAlignment="1">
      <alignment horizontal="center" vertical="center" wrapText="1"/>
      <protection/>
    </xf>
    <xf numFmtId="3" fontId="31" fillId="0" borderId="40" xfId="66" applyNumberFormat="1" applyFont="1" applyFill="1" applyBorder="1" applyAlignment="1">
      <alignment horizontal="center" vertical="center"/>
      <protection/>
    </xf>
    <xf numFmtId="180" fontId="31" fillId="0" borderId="41" xfId="66" applyNumberFormat="1" applyFont="1" applyFill="1" applyBorder="1" applyAlignment="1">
      <alignment horizontal="center" vertical="center"/>
      <protection/>
    </xf>
    <xf numFmtId="14" fontId="25" fillId="0" borderId="37" xfId="48" applyNumberFormat="1" applyFont="1" applyBorder="1" applyAlignment="1">
      <alignment horizontal="center" vertical="center" wrapText="1"/>
      <protection/>
    </xf>
    <xf numFmtId="0" fontId="25" fillId="0" borderId="38" xfId="66" applyFont="1" applyFill="1" applyBorder="1" applyAlignment="1">
      <alignment horizontal="center" vertical="center" wrapText="1"/>
      <protection/>
    </xf>
    <xf numFmtId="3" fontId="25" fillId="33" borderId="10" xfId="66" applyNumberFormat="1" applyFont="1" applyFill="1" applyBorder="1" applyAlignment="1">
      <alignment horizontal="center" vertical="center"/>
      <protection/>
    </xf>
    <xf numFmtId="3" fontId="48" fillId="33" borderId="10" xfId="66" applyNumberFormat="1" applyFont="1" applyFill="1" applyBorder="1" applyAlignment="1">
      <alignment horizontal="center" vertical="center"/>
      <protection/>
    </xf>
    <xf numFmtId="3" fontId="48" fillId="33" borderId="42" xfId="66" applyNumberFormat="1" applyFont="1" applyFill="1" applyBorder="1" applyAlignment="1">
      <alignment horizontal="center" vertical="center"/>
      <protection/>
    </xf>
    <xf numFmtId="180" fontId="25" fillId="0" borderId="37" xfId="66" applyNumberFormat="1" applyFont="1" applyFill="1" applyBorder="1" applyAlignment="1">
      <alignment horizontal="center" vertical="center" wrapText="1"/>
      <protection/>
    </xf>
    <xf numFmtId="0" fontId="31" fillId="0" borderId="38" xfId="66" applyFont="1" applyFill="1" applyBorder="1" applyAlignment="1">
      <alignment horizontal="left" vertical="center" wrapText="1"/>
      <protection/>
    </xf>
    <xf numFmtId="3" fontId="46" fillId="0" borderId="10" xfId="48" applyNumberFormat="1" applyFont="1" applyBorder="1" applyAlignment="1">
      <alignment horizontal="center" vertical="center" wrapText="1"/>
      <protection/>
    </xf>
    <xf numFmtId="3" fontId="49" fillId="33" borderId="42" xfId="66" applyNumberFormat="1" applyFont="1" applyFill="1" applyBorder="1" applyAlignment="1">
      <alignment horizontal="center" vertical="center"/>
      <protection/>
    </xf>
    <xf numFmtId="180" fontId="31" fillId="0" borderId="37" xfId="66" applyNumberFormat="1" applyFont="1" applyFill="1" applyBorder="1" applyAlignment="1">
      <alignment horizontal="center" vertical="center" wrapText="1"/>
      <protection/>
    </xf>
    <xf numFmtId="0" fontId="31" fillId="0" borderId="39" xfId="66" applyFont="1" applyFill="1" applyBorder="1" applyAlignment="1">
      <alignment horizontal="left" vertical="center" wrapText="1"/>
      <protection/>
    </xf>
    <xf numFmtId="3" fontId="46" fillId="0" borderId="40" xfId="48" applyNumberFormat="1" applyFont="1" applyBorder="1" applyAlignment="1">
      <alignment horizontal="center" vertical="center" wrapText="1"/>
      <protection/>
    </xf>
    <xf numFmtId="3" fontId="49" fillId="33" borderId="43" xfId="66" applyNumberFormat="1" applyFont="1" applyFill="1" applyBorder="1" applyAlignment="1">
      <alignment horizontal="center" vertical="center"/>
      <protection/>
    </xf>
    <xf numFmtId="0" fontId="27" fillId="0" borderId="0" xfId="57" applyFont="1" applyFill="1" applyAlignment="1">
      <alignment vertical="center"/>
      <protection/>
    </xf>
    <xf numFmtId="3" fontId="3" fillId="0" borderId="11" xfId="59" applyNumberFormat="1" applyFont="1" applyFill="1" applyBorder="1" applyAlignment="1">
      <alignment horizontal="center" vertical="center" wrapText="1"/>
      <protection/>
    </xf>
    <xf numFmtId="3" fontId="11" fillId="0" borderId="11" xfId="59" applyNumberFormat="1" applyFont="1" applyFill="1" applyBorder="1" applyAlignment="1">
      <alignment horizontal="center" vertical="center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0" fontId="27" fillId="36" borderId="10" xfId="57" applyFont="1" applyFill="1" applyBorder="1" applyAlignment="1">
      <alignment horizontal="left" wrapText="1"/>
      <protection/>
    </xf>
    <xf numFmtId="181" fontId="3" fillId="36" borderId="10" xfId="57" applyNumberFormat="1" applyFont="1" applyFill="1" applyBorder="1" applyAlignment="1">
      <alignment horizontal="center" wrapText="1"/>
      <protection/>
    </xf>
    <xf numFmtId="180" fontId="27" fillId="36" borderId="10" xfId="57" applyNumberFormat="1" applyFont="1" applyFill="1" applyBorder="1" applyAlignment="1">
      <alignment horizontal="center"/>
      <protection/>
    </xf>
    <xf numFmtId="0" fontId="27" fillId="36" borderId="10" xfId="57" applyFont="1" applyFill="1" applyBorder="1" applyAlignment="1">
      <alignment horizontal="left" vertical="center" wrapText="1"/>
      <protection/>
    </xf>
    <xf numFmtId="180" fontId="27" fillId="36" borderId="10" xfId="57" applyNumberFormat="1" applyFont="1" applyFill="1" applyBorder="1" applyAlignment="1">
      <alignment horizontal="center" vertical="center" wrapText="1"/>
      <protection/>
    </xf>
    <xf numFmtId="180" fontId="27" fillId="36" borderId="10" xfId="56" applyNumberFormat="1" applyFont="1" applyFill="1" applyBorder="1" applyAlignment="1">
      <alignment horizontal="center" vertical="center" wrapText="1"/>
      <protection/>
    </xf>
    <xf numFmtId="181" fontId="27" fillId="36" borderId="10" xfId="57" applyNumberFormat="1" applyFont="1" applyFill="1" applyBorder="1" applyAlignment="1">
      <alignment horizontal="center" vertical="center"/>
      <protection/>
    </xf>
    <xf numFmtId="0" fontId="20" fillId="0" borderId="0" xfId="64" applyFont="1" applyAlignment="1">
      <alignment horizontal="center" vertical="center" wrapText="1"/>
      <protection/>
    </xf>
    <xf numFmtId="1" fontId="17" fillId="0" borderId="10" xfId="54" applyNumberFormat="1" applyFont="1" applyFill="1" applyBorder="1" applyAlignment="1">
      <alignment horizontal="center" vertical="center"/>
      <protection/>
    </xf>
    <xf numFmtId="180" fontId="11" fillId="0" borderId="11" xfId="59" applyNumberFormat="1" applyFont="1" applyFill="1" applyBorder="1" applyAlignment="1">
      <alignment horizontal="center" vertical="center"/>
      <protection/>
    </xf>
    <xf numFmtId="3" fontId="1" fillId="0" borderId="0" xfId="58" applyNumberFormat="1" applyFill="1">
      <alignment/>
      <protection/>
    </xf>
    <xf numFmtId="4" fontId="5" fillId="0" borderId="11" xfId="59" applyNumberFormat="1" applyFont="1" applyFill="1" applyBorder="1" applyAlignment="1">
      <alignment horizontal="center" vertical="center"/>
      <protection/>
    </xf>
    <xf numFmtId="2" fontId="5" fillId="0" borderId="10" xfId="59" applyNumberFormat="1" applyFont="1" applyFill="1" applyBorder="1" applyAlignment="1">
      <alignment horizontal="center" vertical="center"/>
      <protection/>
    </xf>
    <xf numFmtId="2" fontId="3" fillId="0" borderId="11" xfId="60" applyNumberFormat="1" applyFont="1" applyFill="1" applyBorder="1" applyAlignment="1">
      <alignment horizontal="center" vertical="center" wrapText="1"/>
      <protection/>
    </xf>
    <xf numFmtId="0" fontId="22" fillId="0" borderId="0" xfId="66" applyFont="1" applyFill="1" applyAlignment="1">
      <alignment vertical="center"/>
      <protection/>
    </xf>
    <xf numFmtId="0" fontId="4" fillId="0" borderId="11" xfId="64" applyFont="1" applyBorder="1" applyAlignment="1">
      <alignment horizontal="center" vertical="center" wrapText="1"/>
      <protection/>
    </xf>
    <xf numFmtId="2" fontId="25" fillId="0" borderId="44" xfId="66" applyNumberFormat="1" applyFont="1" applyFill="1" applyBorder="1" applyAlignment="1">
      <alignment horizontal="center" vertical="center" wrapText="1"/>
      <protection/>
    </xf>
    <xf numFmtId="0" fontId="25" fillId="0" borderId="44" xfId="66" applyFont="1" applyFill="1" applyBorder="1" applyAlignment="1">
      <alignment horizontal="center" vertical="center" wrapText="1"/>
      <protection/>
    </xf>
    <xf numFmtId="180" fontId="20" fillId="0" borderId="10" xfId="57" applyNumberFormat="1" applyFont="1" applyFill="1" applyBorder="1" applyAlignment="1">
      <alignment horizontal="center" vertical="center"/>
      <protection/>
    </xf>
    <xf numFmtId="180" fontId="14" fillId="0" borderId="10" xfId="61" applyNumberFormat="1" applyFont="1" applyFill="1" applyBorder="1" applyAlignment="1" applyProtection="1">
      <alignment horizontal="center" vertical="center"/>
      <protection locked="0"/>
    </xf>
    <xf numFmtId="0" fontId="3" fillId="0" borderId="11" xfId="59" applyFont="1" applyFill="1" applyBorder="1" applyAlignment="1">
      <alignment horizontal="center" vertical="center" wrapText="1"/>
      <protection/>
    </xf>
    <xf numFmtId="1" fontId="11" fillId="0" borderId="0" xfId="61" applyNumberFormat="1" applyFont="1" applyFill="1" applyProtection="1">
      <alignment/>
      <protection locked="0"/>
    </xf>
    <xf numFmtId="1" fontId="4" fillId="0" borderId="0" xfId="61" applyNumberFormat="1" applyFont="1" applyFill="1" applyAlignment="1" applyProtection="1">
      <alignment horizontal="center" vertical="center"/>
      <protection locked="0"/>
    </xf>
    <xf numFmtId="1" fontId="2" fillId="0" borderId="45" xfId="61" applyNumberFormat="1" applyFont="1" applyFill="1" applyBorder="1" applyAlignment="1" applyProtection="1">
      <alignment horizontal="center" vertical="center"/>
      <protection locked="0"/>
    </xf>
    <xf numFmtId="1" fontId="10" fillId="0" borderId="0" xfId="61" applyNumberFormat="1" applyFont="1" applyFill="1" applyBorder="1" applyAlignment="1" applyProtection="1">
      <alignment horizontal="center" vertical="center"/>
      <protection locked="0"/>
    </xf>
    <xf numFmtId="1" fontId="5" fillId="0" borderId="0" xfId="61" applyNumberFormat="1" applyFont="1" applyFill="1" applyBorder="1" applyAlignment="1" applyProtection="1">
      <alignment horizontal="center" vertical="center"/>
      <protection locked="0"/>
    </xf>
    <xf numFmtId="1" fontId="6" fillId="0" borderId="0" xfId="61" applyNumberFormat="1" applyFont="1" applyFill="1" applyAlignment="1" applyProtection="1">
      <alignment horizontal="center" vertical="center"/>
      <protection locked="0"/>
    </xf>
    <xf numFmtId="1" fontId="1" fillId="0" borderId="0" xfId="61" applyNumberFormat="1" applyFont="1" applyFill="1" applyAlignment="1" applyProtection="1">
      <alignment horizontal="center" vertical="center"/>
      <protection locked="0"/>
    </xf>
    <xf numFmtId="1" fontId="5" fillId="0" borderId="0" xfId="61" applyNumberFormat="1" applyFont="1" applyFill="1" applyAlignment="1" applyProtection="1">
      <alignment horizontal="center" vertical="center"/>
      <protection locked="0"/>
    </xf>
    <xf numFmtId="0" fontId="50" fillId="0" borderId="11" xfId="0" applyFont="1" applyBorder="1" applyAlignment="1">
      <alignment horizontal="center" vertical="center"/>
    </xf>
    <xf numFmtId="1" fontId="16" fillId="0" borderId="42" xfId="63" applyNumberFormat="1" applyFont="1" applyFill="1" applyBorder="1" applyAlignment="1">
      <alignment horizontal="center" vertical="center" wrapText="1"/>
      <protection/>
    </xf>
    <xf numFmtId="1" fontId="16" fillId="0" borderId="46" xfId="63" applyNumberFormat="1" applyFont="1" applyFill="1" applyBorder="1" applyAlignment="1">
      <alignment horizontal="center" vertical="center" wrapText="1"/>
      <protection/>
    </xf>
    <xf numFmtId="165" fontId="5" fillId="0" borderId="10" xfId="59" applyNumberFormat="1" applyFont="1" applyFill="1" applyBorder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39" fillId="0" borderId="47" xfId="65" applyFont="1" applyFill="1" applyBorder="1" applyAlignment="1">
      <alignment horizontal="left" wrapText="1"/>
      <protection/>
    </xf>
    <xf numFmtId="0" fontId="22" fillId="0" borderId="48" xfId="57" applyFont="1" applyFill="1" applyBorder="1" applyAlignment="1">
      <alignment horizontal="center" vertical="center" wrapText="1"/>
      <protection/>
    </xf>
    <xf numFmtId="0" fontId="22" fillId="0" borderId="49" xfId="57" applyFont="1" applyFill="1" applyBorder="1" applyAlignment="1">
      <alignment horizontal="center" vertical="center" wrapText="1"/>
      <protection/>
    </xf>
    <xf numFmtId="0" fontId="22" fillId="0" borderId="50" xfId="57" applyFont="1" applyBorder="1" applyAlignment="1">
      <alignment horizontal="center" vertical="center"/>
      <protection/>
    </xf>
    <xf numFmtId="0" fontId="22" fillId="0" borderId="51" xfId="57" applyFont="1" applyBorder="1" applyAlignment="1">
      <alignment horizontal="center" vertical="center"/>
      <protection/>
    </xf>
    <xf numFmtId="0" fontId="22" fillId="0" borderId="52" xfId="57" applyFont="1" applyBorder="1" applyAlignment="1">
      <alignment horizontal="center" vertical="center"/>
      <protection/>
    </xf>
    <xf numFmtId="0" fontId="25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horizontal="center" vertical="center" wrapText="1"/>
      <protection/>
    </xf>
    <xf numFmtId="0" fontId="27" fillId="0" borderId="10" xfId="57" applyFont="1" applyFill="1" applyBorder="1" applyAlignment="1">
      <alignment horizontal="center" vertical="center" wrapText="1"/>
      <protection/>
    </xf>
    <xf numFmtId="0" fontId="42" fillId="0" borderId="10" xfId="57" applyFont="1" applyFill="1" applyBorder="1" applyAlignment="1">
      <alignment horizontal="center" vertical="center" wrapText="1"/>
      <protection/>
    </xf>
    <xf numFmtId="0" fontId="40" fillId="0" borderId="0" xfId="57" applyFont="1" applyFill="1" applyBorder="1" applyAlignment="1">
      <alignment horizontal="right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35" fillId="0" borderId="10" xfId="64" applyFont="1" applyFill="1" applyBorder="1" applyAlignment="1">
      <alignment horizontal="center" vertical="top" wrapText="1"/>
      <protection/>
    </xf>
    <xf numFmtId="0" fontId="36" fillId="0" borderId="10" xfId="64" applyFont="1" applyBorder="1" applyAlignment="1">
      <alignment horizontal="center" vertical="center" wrapText="1"/>
      <protection/>
    </xf>
    <xf numFmtId="0" fontId="35" fillId="0" borderId="0" xfId="64" applyFont="1" applyAlignment="1">
      <alignment horizontal="center" vertical="center" wrapText="1"/>
      <protection/>
    </xf>
    <xf numFmtId="0" fontId="35" fillId="0" borderId="0" xfId="64" applyFont="1" applyAlignment="1">
      <alignment horizontal="center" vertical="center"/>
      <protection/>
    </xf>
    <xf numFmtId="0" fontId="4" fillId="0" borderId="42" xfId="64" applyFont="1" applyBorder="1" applyAlignment="1">
      <alignment horizontal="center" vertical="center" wrapText="1"/>
      <protection/>
    </xf>
    <xf numFmtId="0" fontId="4" fillId="0" borderId="53" xfId="64" applyFont="1" applyBorder="1" applyAlignment="1">
      <alignment horizontal="center" vertical="center" wrapText="1"/>
      <protection/>
    </xf>
    <xf numFmtId="0" fontId="21" fillId="0" borderId="0" xfId="66" applyFont="1" applyFill="1" applyAlignment="1">
      <alignment horizontal="center" wrapText="1"/>
      <protection/>
    </xf>
    <xf numFmtId="0" fontId="23" fillId="0" borderId="0" xfId="66" applyFont="1" applyFill="1" applyAlignment="1">
      <alignment horizontal="center"/>
      <protection/>
    </xf>
    <xf numFmtId="0" fontId="24" fillId="0" borderId="54" xfId="66" applyFont="1" applyFill="1" applyBorder="1" applyAlignment="1">
      <alignment horizontal="center"/>
      <protection/>
    </xf>
    <xf numFmtId="0" fontId="24" fillId="0" borderId="55" xfId="66" applyFont="1" applyFill="1" applyBorder="1" applyAlignment="1">
      <alignment horizontal="center"/>
      <protection/>
    </xf>
    <xf numFmtId="14" fontId="25" fillId="0" borderId="56" xfId="48" applyNumberFormat="1" applyFont="1" applyBorder="1" applyAlignment="1">
      <alignment horizontal="center" vertical="center" wrapText="1"/>
      <protection/>
    </xf>
    <xf numFmtId="14" fontId="25" fillId="0" borderId="57" xfId="48" applyNumberFormat="1" applyFont="1" applyBorder="1" applyAlignment="1">
      <alignment horizontal="center" vertical="center" wrapText="1"/>
      <protection/>
    </xf>
    <xf numFmtId="2" fontId="25" fillId="0" borderId="58" xfId="66" applyNumberFormat="1" applyFont="1" applyFill="1" applyBorder="1" applyAlignment="1">
      <alignment horizontal="center" vertical="center" wrapText="1"/>
      <protection/>
    </xf>
    <xf numFmtId="2" fontId="25" fillId="0" borderId="59" xfId="66" applyNumberFormat="1" applyFont="1" applyFill="1" applyBorder="1" applyAlignment="1">
      <alignment horizontal="center" vertical="center" wrapText="1"/>
      <protection/>
    </xf>
    <xf numFmtId="0" fontId="29" fillId="0" borderId="0" xfId="66" applyFont="1" applyFill="1" applyAlignment="1">
      <alignment horizontal="center" vertical="center" wrapText="1"/>
      <protection/>
    </xf>
    <xf numFmtId="0" fontId="23" fillId="0" borderId="0" xfId="66" applyFont="1" applyFill="1" applyAlignment="1">
      <alignment horizontal="center" wrapText="1"/>
      <protection/>
    </xf>
    <xf numFmtId="0" fontId="24" fillId="0" borderId="60" xfId="66" applyFont="1" applyFill="1" applyBorder="1" applyAlignment="1">
      <alignment horizontal="center"/>
      <protection/>
    </xf>
    <xf numFmtId="0" fontId="24" fillId="0" borderId="38" xfId="66" applyFont="1" applyFill="1" applyBorder="1" applyAlignment="1">
      <alignment horizontal="center"/>
      <protection/>
    </xf>
    <xf numFmtId="0" fontId="21" fillId="0" borderId="56" xfId="66" applyFont="1" applyFill="1" applyBorder="1" applyAlignment="1">
      <alignment horizontal="center" vertical="center" wrapText="1"/>
      <protection/>
    </xf>
    <xf numFmtId="0" fontId="21" fillId="0" borderId="57" xfId="66" applyFont="1" applyFill="1" applyBorder="1" applyAlignment="1">
      <alignment horizontal="center" vertical="center" wrapText="1"/>
      <protection/>
    </xf>
    <xf numFmtId="0" fontId="21" fillId="0" borderId="58" xfId="66" applyFont="1" applyFill="1" applyBorder="1" applyAlignment="1">
      <alignment horizontal="center" vertical="center" wrapText="1"/>
      <protection/>
    </xf>
    <xf numFmtId="0" fontId="21" fillId="0" borderId="59" xfId="66" applyFont="1" applyFill="1" applyBorder="1" applyAlignment="1">
      <alignment horizontal="center" vertical="center" wrapText="1"/>
      <protection/>
    </xf>
    <xf numFmtId="0" fontId="8" fillId="0" borderId="61" xfId="58" applyFont="1" applyFill="1" applyBorder="1" applyAlignment="1">
      <alignment horizontal="left" vertical="center" wrapText="1"/>
      <protection/>
    </xf>
    <xf numFmtId="181" fontId="5" fillId="0" borderId="42" xfId="59" applyNumberFormat="1" applyFont="1" applyFill="1" applyBorder="1" applyAlignment="1">
      <alignment horizontal="center" vertical="center"/>
      <protection/>
    </xf>
    <xf numFmtId="181" fontId="5" fillId="0" borderId="53" xfId="59" applyNumberFormat="1" applyFont="1" applyFill="1" applyBorder="1" applyAlignment="1">
      <alignment horizontal="center" vertical="center"/>
      <protection/>
    </xf>
    <xf numFmtId="0" fontId="37" fillId="0" borderId="61" xfId="59" applyFont="1" applyFill="1" applyBorder="1" applyAlignment="1">
      <alignment horizontal="center" vertical="center" wrapText="1"/>
      <protection/>
    </xf>
    <xf numFmtId="0" fontId="37" fillId="0" borderId="45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5" fillId="0" borderId="42" xfId="59" applyFont="1" applyFill="1" applyBorder="1" applyAlignment="1">
      <alignment horizontal="center" vertical="center"/>
      <protection/>
    </xf>
    <xf numFmtId="0" fontId="5" fillId="0" borderId="53" xfId="59" applyFont="1" applyFill="1" applyBorder="1" applyAlignment="1">
      <alignment horizontal="center" vertical="center"/>
      <protection/>
    </xf>
    <xf numFmtId="0" fontId="5" fillId="0" borderId="12" xfId="59" applyFont="1" applyFill="1" applyBorder="1" applyAlignment="1">
      <alignment horizontal="center" vertical="center"/>
      <protection/>
    </xf>
    <xf numFmtId="0" fontId="5" fillId="0" borderId="62" xfId="59" applyFont="1" applyFill="1" applyBorder="1" applyAlignment="1">
      <alignment horizontal="center" vertical="center"/>
      <protection/>
    </xf>
    <xf numFmtId="0" fontId="36" fillId="0" borderId="0" xfId="60" applyFont="1" applyAlignment="1">
      <alignment horizontal="center"/>
      <protection/>
    </xf>
    <xf numFmtId="0" fontId="36" fillId="0" borderId="45" xfId="59" applyFont="1" applyFill="1" applyBorder="1" applyAlignment="1">
      <alignment horizontal="center" vertical="top" wrapText="1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3" fillId="0" borderId="42" xfId="59" applyFont="1" applyFill="1" applyBorder="1" applyAlignment="1">
      <alignment horizontal="center" vertical="center" wrapText="1"/>
      <protection/>
    </xf>
    <xf numFmtId="0" fontId="3" fillId="0" borderId="53" xfId="59" applyFont="1" applyFill="1" applyBorder="1" applyAlignment="1">
      <alignment horizontal="center" vertical="center" wrapText="1"/>
      <protection/>
    </xf>
    <xf numFmtId="1" fontId="13" fillId="0" borderId="10" xfId="61" applyNumberFormat="1" applyFont="1" applyFill="1" applyBorder="1" applyAlignment="1" applyProtection="1">
      <alignment horizontal="center" vertical="center" wrapText="1"/>
      <protection/>
    </xf>
    <xf numFmtId="1" fontId="13" fillId="0" borderId="63" xfId="61" applyNumberFormat="1" applyFont="1" applyFill="1" applyBorder="1" applyAlignment="1" applyProtection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/>
    </xf>
    <xf numFmtId="1" fontId="35" fillId="0" borderId="0" xfId="61" applyNumberFormat="1" applyFont="1" applyFill="1" applyAlignment="1" applyProtection="1">
      <alignment horizontal="center"/>
      <protection locked="0"/>
    </xf>
    <xf numFmtId="1" fontId="35" fillId="0" borderId="45" xfId="61" applyNumberFormat="1" applyFont="1" applyFill="1" applyBorder="1" applyAlignment="1" applyProtection="1">
      <alignment horizontal="center" vertical="center"/>
      <protection locked="0"/>
    </xf>
    <xf numFmtId="1" fontId="11" fillId="0" borderId="64" xfId="61" applyNumberFormat="1" applyFont="1" applyFill="1" applyBorder="1" applyAlignment="1" applyProtection="1">
      <alignment horizontal="center" vertical="center" wrapText="1"/>
      <protection/>
    </xf>
    <xf numFmtId="1" fontId="11" fillId="0" borderId="61" xfId="61" applyNumberFormat="1" applyFont="1" applyFill="1" applyBorder="1" applyAlignment="1" applyProtection="1">
      <alignment horizontal="center" vertical="center" wrapText="1"/>
      <protection/>
    </xf>
    <xf numFmtId="1" fontId="11" fillId="0" borderId="65" xfId="61" applyNumberFormat="1" applyFont="1" applyFill="1" applyBorder="1" applyAlignment="1" applyProtection="1">
      <alignment horizontal="center" vertical="center" wrapText="1"/>
      <protection/>
    </xf>
    <xf numFmtId="1" fontId="11" fillId="0" borderId="6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1" fillId="0" borderId="67" xfId="61" applyNumberFormat="1" applyFont="1" applyFill="1" applyBorder="1" applyAlignment="1" applyProtection="1">
      <alignment horizontal="center" vertical="center" wrapText="1"/>
      <protection/>
    </xf>
    <xf numFmtId="1" fontId="11" fillId="0" borderId="12" xfId="61" applyNumberFormat="1" applyFont="1" applyFill="1" applyBorder="1" applyAlignment="1" applyProtection="1">
      <alignment horizontal="center" vertical="center" wrapText="1"/>
      <protection/>
    </xf>
    <xf numFmtId="1" fontId="11" fillId="0" borderId="45" xfId="61" applyNumberFormat="1" applyFont="1" applyFill="1" applyBorder="1" applyAlignment="1" applyProtection="1">
      <alignment horizontal="center" vertical="center" wrapText="1"/>
      <protection/>
    </xf>
    <xf numFmtId="1" fontId="11" fillId="0" borderId="62" xfId="61" applyNumberFormat="1" applyFont="1" applyFill="1" applyBorder="1" applyAlignment="1" applyProtection="1">
      <alignment horizontal="center" vertical="center" wrapText="1"/>
      <protection/>
    </xf>
    <xf numFmtId="1" fontId="1" fillId="0" borderId="63" xfId="61" applyNumberFormat="1" applyFont="1" applyFill="1" applyBorder="1" applyAlignment="1" applyProtection="1">
      <alignment horizontal="center"/>
      <protection/>
    </xf>
    <xf numFmtId="1" fontId="1" fillId="0" borderId="44" xfId="61" applyNumberFormat="1" applyFont="1" applyFill="1" applyBorder="1" applyAlignment="1" applyProtection="1">
      <alignment horizontal="center"/>
      <protection/>
    </xf>
    <xf numFmtId="1" fontId="1" fillId="0" borderId="11" xfId="61" applyNumberFormat="1" applyFont="1" applyFill="1" applyBorder="1" applyAlignment="1" applyProtection="1">
      <alignment horizontal="center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0" borderId="63" xfId="61" applyNumberFormat="1" applyFont="1" applyFill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0" borderId="42" xfId="61" applyNumberFormat="1" applyFont="1" applyFill="1" applyBorder="1" applyAlignment="1" applyProtection="1">
      <alignment horizontal="center" vertical="center" wrapText="1"/>
      <protection/>
    </xf>
    <xf numFmtId="1" fontId="11" fillId="0" borderId="68" xfId="61" applyNumberFormat="1" applyFont="1" applyFill="1" applyBorder="1" applyAlignment="1" applyProtection="1">
      <alignment horizontal="center" vertical="center" wrapText="1"/>
      <protection/>
    </xf>
    <xf numFmtId="1" fontId="11" fillId="0" borderId="53" xfId="61" applyNumberFormat="1" applyFont="1" applyFill="1" applyBorder="1" applyAlignment="1" applyProtection="1">
      <alignment horizontal="center" vertical="center" wrapText="1"/>
      <protection/>
    </xf>
    <xf numFmtId="1" fontId="14" fillId="0" borderId="42" xfId="61" applyNumberFormat="1" applyFont="1" applyFill="1" applyBorder="1" applyAlignment="1" applyProtection="1">
      <alignment horizontal="center" vertical="center" wrapText="1"/>
      <protection/>
    </xf>
    <xf numFmtId="1" fontId="14" fillId="0" borderId="53" xfId="61" applyNumberFormat="1" applyFont="1" applyFill="1" applyBorder="1" applyAlignment="1" applyProtection="1">
      <alignment horizontal="center" vertical="center" wrapText="1"/>
      <protection/>
    </xf>
    <xf numFmtId="1" fontId="11" fillId="0" borderId="11" xfId="61" applyNumberFormat="1" applyFont="1" applyFill="1" applyBorder="1" applyAlignment="1" applyProtection="1">
      <alignment horizontal="center" vertical="center" wrapText="1"/>
      <protection/>
    </xf>
    <xf numFmtId="1" fontId="10" fillId="0" borderId="10" xfId="61" applyNumberFormat="1" applyFont="1" applyFill="1" applyBorder="1" applyAlignment="1" applyProtection="1">
      <alignment horizontal="center" vertical="center" wrapText="1"/>
      <protection/>
    </xf>
    <xf numFmtId="1" fontId="15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Форма7Н" xfId="66"/>
    <cellStyle name="Підсумок" xfId="67"/>
    <cellStyle name="Поганий" xfId="68"/>
    <cellStyle name="Примітка" xfId="69"/>
    <cellStyle name="Результат" xfId="70"/>
    <cellStyle name="Середній" xfId="71"/>
    <cellStyle name="Текст попередження" xfId="72"/>
    <cellStyle name="Текст пояснення" xfId="73"/>
    <cellStyle name="Comma" xfId="74"/>
    <cellStyle name="Comma [0]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22"/>
  <sheetViews>
    <sheetView view="pageBreakPreview" zoomScale="80" zoomScaleSheetLayoutView="80" zoomScalePageLayoutView="0" workbookViewId="0" topLeftCell="A1">
      <selection activeCell="E7" sqref="E7"/>
    </sheetView>
  </sheetViews>
  <sheetFormatPr defaultColWidth="7.8515625" defaultRowHeight="15"/>
  <cols>
    <col min="1" max="1" width="33.421875" style="84" customWidth="1"/>
    <col min="2" max="2" width="10.7109375" style="90" customWidth="1"/>
    <col min="3" max="3" width="11.421875" style="90" customWidth="1"/>
    <col min="4" max="4" width="10.421875" style="84" customWidth="1"/>
    <col min="5" max="5" width="11.28125" style="84" customWidth="1"/>
    <col min="6" max="6" width="12.7109375" style="84" customWidth="1"/>
    <col min="7" max="7" width="12.00390625" style="84" customWidth="1"/>
    <col min="8" max="8" width="8.57421875" style="84" customWidth="1"/>
    <col min="9" max="11" width="9.140625" style="84" customWidth="1"/>
    <col min="12" max="16384" width="7.8515625" style="84" customWidth="1"/>
  </cols>
  <sheetData>
    <row r="1" spans="1:11" ht="49.5" customHeight="1">
      <c r="A1" s="230" t="s">
        <v>173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38.25" customHeight="1" thickBot="1">
      <c r="A2" s="231" t="s">
        <v>93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s="87" customFormat="1" ht="39" customHeight="1" thickTop="1">
      <c r="A3" s="86"/>
      <c r="B3" s="232" t="s">
        <v>95</v>
      </c>
      <c r="C3" s="233"/>
      <c r="D3" s="234" t="s">
        <v>96</v>
      </c>
      <c r="E3" s="235"/>
      <c r="F3" s="234" t="s">
        <v>97</v>
      </c>
      <c r="G3" s="235"/>
      <c r="H3" s="234" t="s">
        <v>98</v>
      </c>
      <c r="I3" s="235"/>
      <c r="J3" s="234" t="s">
        <v>99</v>
      </c>
      <c r="K3" s="236"/>
    </row>
    <row r="4" spans="1:11" s="87" customFormat="1" ht="40.5" customHeight="1" thickBot="1">
      <c r="A4" s="88"/>
      <c r="B4" s="141" t="s">
        <v>100</v>
      </c>
      <c r="C4" s="142" t="s">
        <v>12</v>
      </c>
      <c r="D4" s="141" t="s">
        <v>100</v>
      </c>
      <c r="E4" s="142" t="s">
        <v>12</v>
      </c>
      <c r="F4" s="141" t="s">
        <v>100</v>
      </c>
      <c r="G4" s="142" t="s">
        <v>12</v>
      </c>
      <c r="H4" s="141" t="s">
        <v>100</v>
      </c>
      <c r="I4" s="142" t="s">
        <v>12</v>
      </c>
      <c r="J4" s="141" t="s">
        <v>100</v>
      </c>
      <c r="K4" s="143" t="s">
        <v>12</v>
      </c>
    </row>
    <row r="5" spans="1:11" s="87" customFormat="1" ht="63" customHeight="1" thickTop="1">
      <c r="A5" s="135" t="s">
        <v>111</v>
      </c>
      <c r="B5" s="111">
        <v>17955.1</v>
      </c>
      <c r="C5" s="112">
        <v>17854.4</v>
      </c>
      <c r="D5" s="113">
        <v>12306.4</v>
      </c>
      <c r="E5" s="112">
        <v>12252.2</v>
      </c>
      <c r="F5" s="113">
        <v>5648.7</v>
      </c>
      <c r="G5" s="112">
        <v>5602.2</v>
      </c>
      <c r="H5" s="114">
        <v>8479.4</v>
      </c>
      <c r="I5" s="112">
        <v>8423.8</v>
      </c>
      <c r="J5" s="114">
        <v>9475.7</v>
      </c>
      <c r="K5" s="115">
        <v>9430.6</v>
      </c>
    </row>
    <row r="6" spans="1:11" s="87" customFormat="1" ht="48.75" customHeight="1">
      <c r="A6" s="136" t="s">
        <v>110</v>
      </c>
      <c r="B6" s="116">
        <v>62.2</v>
      </c>
      <c r="C6" s="117">
        <v>62</v>
      </c>
      <c r="D6" s="116">
        <v>62.8</v>
      </c>
      <c r="E6" s="117">
        <v>62.8</v>
      </c>
      <c r="F6" s="116">
        <v>60.9</v>
      </c>
      <c r="G6" s="117">
        <v>60.4</v>
      </c>
      <c r="H6" s="118">
        <v>55.9</v>
      </c>
      <c r="I6" s="117">
        <v>55.7</v>
      </c>
      <c r="J6" s="118">
        <v>69.1</v>
      </c>
      <c r="K6" s="119">
        <v>69</v>
      </c>
    </row>
    <row r="7" spans="1:11" s="87" customFormat="1" ht="57" customHeight="1">
      <c r="A7" s="137" t="s">
        <v>112</v>
      </c>
      <c r="B7" s="120">
        <v>16276.9</v>
      </c>
      <c r="C7" s="121">
        <v>16156.4</v>
      </c>
      <c r="D7" s="120">
        <v>11178.5</v>
      </c>
      <c r="E7" s="121">
        <v>11109.3</v>
      </c>
      <c r="F7" s="120">
        <v>5098.4</v>
      </c>
      <c r="G7" s="121">
        <v>5047.1</v>
      </c>
      <c r="H7" s="122">
        <v>7827.4</v>
      </c>
      <c r="I7" s="121">
        <v>7771.2</v>
      </c>
      <c r="J7" s="122">
        <v>8449.5</v>
      </c>
      <c r="K7" s="123">
        <v>8385.2</v>
      </c>
    </row>
    <row r="8" spans="1:11" s="87" customFormat="1" ht="54.75" customHeight="1">
      <c r="A8" s="138" t="s">
        <v>109</v>
      </c>
      <c r="B8" s="124">
        <v>56.3</v>
      </c>
      <c r="C8" s="125">
        <v>56.1</v>
      </c>
      <c r="D8" s="124">
        <v>57</v>
      </c>
      <c r="E8" s="125">
        <v>56.9</v>
      </c>
      <c r="F8" s="124">
        <v>54.9</v>
      </c>
      <c r="G8" s="125">
        <v>54.4</v>
      </c>
      <c r="H8" s="126">
        <v>51.6</v>
      </c>
      <c r="I8" s="125">
        <v>51.4</v>
      </c>
      <c r="J8" s="126">
        <v>61.6</v>
      </c>
      <c r="K8" s="127">
        <v>61.4</v>
      </c>
    </row>
    <row r="9" spans="1:11" s="87" customFormat="1" ht="70.5" customHeight="1">
      <c r="A9" s="139" t="s">
        <v>118</v>
      </c>
      <c r="B9" s="128">
        <v>1678.2</v>
      </c>
      <c r="C9" s="129">
        <v>1698</v>
      </c>
      <c r="D9" s="128">
        <v>1127.9</v>
      </c>
      <c r="E9" s="129">
        <v>1142.9</v>
      </c>
      <c r="F9" s="128">
        <v>550.3</v>
      </c>
      <c r="G9" s="129">
        <v>555.1</v>
      </c>
      <c r="H9" s="130">
        <v>652</v>
      </c>
      <c r="I9" s="129">
        <v>652.6</v>
      </c>
      <c r="J9" s="130">
        <v>1026.2</v>
      </c>
      <c r="K9" s="131">
        <v>1045.4</v>
      </c>
    </row>
    <row r="10" spans="1:11" s="87" customFormat="1" ht="60.75" customHeight="1">
      <c r="A10" s="140" t="s">
        <v>113</v>
      </c>
      <c r="B10" s="116">
        <v>9.3</v>
      </c>
      <c r="C10" s="132">
        <v>9.5</v>
      </c>
      <c r="D10" s="116">
        <v>9.2</v>
      </c>
      <c r="E10" s="132">
        <v>9.3</v>
      </c>
      <c r="F10" s="116">
        <v>9.7</v>
      </c>
      <c r="G10" s="132">
        <v>9.9</v>
      </c>
      <c r="H10" s="133">
        <v>7.7</v>
      </c>
      <c r="I10" s="132">
        <v>7.7</v>
      </c>
      <c r="J10" s="133">
        <v>10.8</v>
      </c>
      <c r="K10" s="134">
        <v>11.1</v>
      </c>
    </row>
    <row r="11" spans="1:11" s="92" customFormat="1" ht="15.75">
      <c r="A11" s="89"/>
      <c r="B11" s="89"/>
      <c r="C11" s="90"/>
      <c r="D11" s="89"/>
      <c r="E11" s="89"/>
      <c r="F11" s="91"/>
      <c r="G11" s="89"/>
      <c r="H11" s="89"/>
      <c r="I11" s="89"/>
      <c r="J11" s="89"/>
      <c r="K11" s="89"/>
    </row>
    <row r="12" spans="1:11" s="94" customFormat="1" ht="12" customHeight="1">
      <c r="A12" s="93"/>
      <c r="B12" s="93"/>
      <c r="C12" s="90"/>
      <c r="D12" s="93"/>
      <c r="E12" s="93"/>
      <c r="F12" s="91"/>
      <c r="G12" s="93"/>
      <c r="H12" s="93"/>
      <c r="I12" s="93"/>
      <c r="J12" s="93"/>
      <c r="K12" s="93"/>
    </row>
    <row r="13" spans="1:6" ht="15.75">
      <c r="A13" s="95"/>
      <c r="F13" s="91"/>
    </row>
    <row r="14" spans="1:6" ht="15.75">
      <c r="A14" s="95"/>
      <c r="F14" s="91"/>
    </row>
    <row r="15" spans="1:6" ht="15.75">
      <c r="A15" s="95"/>
      <c r="F15" s="91"/>
    </row>
    <row r="16" spans="1:6" ht="15.75">
      <c r="A16" s="95"/>
      <c r="F16" s="96"/>
    </row>
    <row r="17" spans="1:6" ht="15.75">
      <c r="A17" s="95"/>
      <c r="F17" s="97"/>
    </row>
    <row r="18" spans="1:6" ht="15.75">
      <c r="A18" s="95"/>
      <c r="F18" s="91"/>
    </row>
    <row r="19" spans="1:6" ht="15.75">
      <c r="A19" s="95"/>
      <c r="F19" s="91"/>
    </row>
    <row r="20" spans="1:6" ht="15.75">
      <c r="A20" s="95"/>
      <c r="F20" s="91"/>
    </row>
    <row r="21" spans="1:6" ht="15.75">
      <c r="A21" s="95"/>
      <c r="F21" s="91"/>
    </row>
    <row r="22" ht="15">
      <c r="A22" s="95"/>
    </row>
  </sheetData>
  <sheetProtection/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8"/>
  <sheetViews>
    <sheetView view="pageBreakPreview" zoomScale="78" zoomScaleNormal="75" zoomScaleSheetLayoutView="78" zoomScalePageLayoutView="0" workbookViewId="0" topLeftCell="A1">
      <pane xSplit="1" ySplit="8" topLeftCell="B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N25" sqref="N25"/>
    </sheetView>
  </sheetViews>
  <sheetFormatPr defaultColWidth="8.28125" defaultRowHeight="15"/>
  <cols>
    <col min="1" max="1" width="20.8515625" style="99" customWidth="1"/>
    <col min="2" max="2" width="16.421875" style="99" customWidth="1"/>
    <col min="3" max="3" width="14.421875" style="99" customWidth="1"/>
    <col min="4" max="4" width="14.00390625" style="99" customWidth="1"/>
    <col min="5" max="5" width="13.28125" style="99" customWidth="1"/>
    <col min="6" max="6" width="12.7109375" style="99" customWidth="1"/>
    <col min="7" max="7" width="12.00390625" style="99" customWidth="1"/>
    <col min="8" max="8" width="12.57421875" style="99" customWidth="1"/>
    <col min="9" max="9" width="13.7109375" style="99" customWidth="1"/>
    <col min="10" max="10" width="9.140625" style="100" customWidth="1"/>
    <col min="11" max="252" width="9.140625" style="99" customWidth="1"/>
    <col min="253" max="253" width="18.57421875" style="99" customWidth="1"/>
    <col min="254" max="254" width="11.57421875" style="99" customWidth="1"/>
    <col min="255" max="255" width="11.00390625" style="99" customWidth="1"/>
    <col min="256" max="16384" width="8.28125" style="99" customWidth="1"/>
  </cols>
  <sheetData>
    <row r="1" spans="1:9" s="98" customFormat="1" ht="18" customHeight="1">
      <c r="A1" s="237" t="s">
        <v>164</v>
      </c>
      <c r="B1" s="237"/>
      <c r="C1" s="237"/>
      <c r="D1" s="237"/>
      <c r="E1" s="237"/>
      <c r="F1" s="237"/>
      <c r="G1" s="237"/>
      <c r="H1" s="237"/>
      <c r="I1" s="237"/>
    </row>
    <row r="2" spans="1:9" s="98" customFormat="1" ht="18.75" customHeight="1">
      <c r="A2" s="237" t="s">
        <v>174</v>
      </c>
      <c r="B2" s="237"/>
      <c r="C2" s="237"/>
      <c r="D2" s="237"/>
      <c r="E2" s="237"/>
      <c r="F2" s="237"/>
      <c r="G2" s="237"/>
      <c r="H2" s="237"/>
      <c r="I2" s="237"/>
    </row>
    <row r="3" spans="1:9" s="98" customFormat="1" ht="14.25" customHeight="1">
      <c r="A3" s="238" t="s">
        <v>101</v>
      </c>
      <c r="B3" s="238"/>
      <c r="C3" s="238"/>
      <c r="D3" s="238"/>
      <c r="E3" s="238"/>
      <c r="F3" s="238"/>
      <c r="G3" s="238"/>
      <c r="H3" s="238"/>
      <c r="I3" s="238"/>
    </row>
    <row r="4" spans="1:9" s="98" customFormat="1" ht="9" customHeight="1" hidden="1">
      <c r="A4" s="238"/>
      <c r="B4" s="238"/>
      <c r="C4" s="238"/>
      <c r="D4" s="238"/>
      <c r="E4" s="238"/>
      <c r="F4" s="238"/>
      <c r="G4" s="238"/>
      <c r="H4" s="238"/>
      <c r="I4" s="238"/>
    </row>
    <row r="5" spans="1:9" ht="18" customHeight="1">
      <c r="A5" s="85" t="s">
        <v>94</v>
      </c>
      <c r="F5" s="241"/>
      <c r="G5" s="241"/>
      <c r="H5" s="241"/>
      <c r="I5" s="241"/>
    </row>
    <row r="6" spans="1:9" s="101" customFormat="1" ht="16.5" customHeight="1">
      <c r="A6" s="242"/>
      <c r="B6" s="239" t="s">
        <v>102</v>
      </c>
      <c r="C6" s="239"/>
      <c r="D6" s="239" t="s">
        <v>103</v>
      </c>
      <c r="E6" s="239"/>
      <c r="F6" s="239" t="s">
        <v>104</v>
      </c>
      <c r="G6" s="239"/>
      <c r="H6" s="239" t="s">
        <v>105</v>
      </c>
      <c r="I6" s="239"/>
    </row>
    <row r="7" spans="1:9" s="102" customFormat="1" ht="27.75" customHeight="1">
      <c r="A7" s="242"/>
      <c r="B7" s="110" t="s">
        <v>1</v>
      </c>
      <c r="C7" s="110" t="s">
        <v>12</v>
      </c>
      <c r="D7" s="110" t="s">
        <v>1</v>
      </c>
      <c r="E7" s="110" t="s">
        <v>12</v>
      </c>
      <c r="F7" s="110" t="s">
        <v>1</v>
      </c>
      <c r="G7" s="110" t="s">
        <v>12</v>
      </c>
      <c r="H7" s="110" t="s">
        <v>1</v>
      </c>
      <c r="I7" s="110" t="s">
        <v>12</v>
      </c>
    </row>
    <row r="8" spans="1:9" s="101" customFormat="1" ht="16.5" customHeight="1">
      <c r="A8" s="103"/>
      <c r="B8" s="240" t="s">
        <v>106</v>
      </c>
      <c r="C8" s="240"/>
      <c r="D8" s="240" t="s">
        <v>107</v>
      </c>
      <c r="E8" s="240"/>
      <c r="F8" s="240" t="s">
        <v>106</v>
      </c>
      <c r="G8" s="240"/>
      <c r="H8" s="240" t="s">
        <v>107</v>
      </c>
      <c r="I8" s="240"/>
    </row>
    <row r="9" spans="1:9" s="193" customFormat="1" ht="20.25" customHeight="1">
      <c r="A9" s="200" t="s">
        <v>36</v>
      </c>
      <c r="B9" s="201">
        <v>16276.9</v>
      </c>
      <c r="C9" s="202">
        <v>16156.400000000001</v>
      </c>
      <c r="D9" s="203">
        <v>56.3</v>
      </c>
      <c r="E9" s="203">
        <v>56.1</v>
      </c>
      <c r="F9" s="202">
        <v>1678.1999999999998</v>
      </c>
      <c r="G9" s="202">
        <v>1698</v>
      </c>
      <c r="H9" s="203">
        <v>9.3</v>
      </c>
      <c r="I9" s="203">
        <v>9.5</v>
      </c>
    </row>
    <row r="10" spans="1:9" ht="15.75" customHeight="1">
      <c r="A10" s="104" t="s">
        <v>37</v>
      </c>
      <c r="B10" s="105">
        <v>658.8</v>
      </c>
      <c r="C10" s="105">
        <v>640.9</v>
      </c>
      <c r="D10" s="105">
        <v>56.6</v>
      </c>
      <c r="E10" s="105">
        <v>55.3</v>
      </c>
      <c r="F10" s="106">
        <v>71</v>
      </c>
      <c r="G10" s="106">
        <v>76.5</v>
      </c>
      <c r="H10" s="105">
        <v>9.7</v>
      </c>
      <c r="I10" s="105">
        <v>10.7</v>
      </c>
    </row>
    <row r="11" spans="1:9" ht="15.75" customHeight="1">
      <c r="A11" s="104" t="s">
        <v>38</v>
      </c>
      <c r="B11" s="105">
        <v>382.1</v>
      </c>
      <c r="C11" s="105">
        <v>366</v>
      </c>
      <c r="D11" s="105">
        <v>51</v>
      </c>
      <c r="E11" s="105">
        <v>48.8</v>
      </c>
      <c r="F11" s="106">
        <v>49.7</v>
      </c>
      <c r="G11" s="106">
        <v>52.1</v>
      </c>
      <c r="H11" s="105">
        <v>11.5</v>
      </c>
      <c r="I11" s="105">
        <v>12.5</v>
      </c>
    </row>
    <row r="12" spans="1:9" ht="15.75" customHeight="1">
      <c r="A12" s="104" t="s">
        <v>39</v>
      </c>
      <c r="B12" s="105">
        <v>1425.4</v>
      </c>
      <c r="C12" s="105">
        <v>1390.9</v>
      </c>
      <c r="D12" s="105">
        <v>59.1</v>
      </c>
      <c r="E12" s="105">
        <v>58</v>
      </c>
      <c r="F12" s="106">
        <v>121.7</v>
      </c>
      <c r="G12" s="106">
        <v>129.2</v>
      </c>
      <c r="H12" s="105">
        <v>7.9</v>
      </c>
      <c r="I12" s="105">
        <v>8.5</v>
      </c>
    </row>
    <row r="13" spans="1:9" ht="15.75" customHeight="1">
      <c r="A13" s="104" t="s">
        <v>40</v>
      </c>
      <c r="B13" s="105">
        <v>748.4</v>
      </c>
      <c r="C13" s="105">
        <v>734.3</v>
      </c>
      <c r="D13" s="105">
        <v>50</v>
      </c>
      <c r="E13" s="105">
        <v>49.4</v>
      </c>
      <c r="F13" s="106">
        <v>122.9</v>
      </c>
      <c r="G13" s="106">
        <v>125.3</v>
      </c>
      <c r="H13" s="105">
        <v>14.1</v>
      </c>
      <c r="I13" s="105">
        <v>14.6</v>
      </c>
    </row>
    <row r="14" spans="1:9" ht="15.75" customHeight="1">
      <c r="A14" s="104" t="s">
        <v>41</v>
      </c>
      <c r="B14" s="105">
        <v>507.6</v>
      </c>
      <c r="C14" s="105">
        <v>510.6</v>
      </c>
      <c r="D14" s="105">
        <v>55.9</v>
      </c>
      <c r="E14" s="105">
        <v>56.4</v>
      </c>
      <c r="F14" s="106">
        <v>63.7</v>
      </c>
      <c r="G14" s="106">
        <v>62</v>
      </c>
      <c r="H14" s="105">
        <v>11.2</v>
      </c>
      <c r="I14" s="105">
        <v>10.8</v>
      </c>
    </row>
    <row r="15" spans="1:9" ht="15.75" customHeight="1">
      <c r="A15" s="104" t="s">
        <v>42</v>
      </c>
      <c r="B15" s="105">
        <v>505.5</v>
      </c>
      <c r="C15" s="105">
        <v>496.3</v>
      </c>
      <c r="D15" s="105">
        <v>54.8</v>
      </c>
      <c r="E15" s="105">
        <v>53.8</v>
      </c>
      <c r="F15" s="106">
        <v>56.3</v>
      </c>
      <c r="G15" s="106">
        <v>58.2</v>
      </c>
      <c r="H15" s="105">
        <v>10</v>
      </c>
      <c r="I15" s="105">
        <v>10.5</v>
      </c>
    </row>
    <row r="16" spans="1:9" ht="15.75" customHeight="1">
      <c r="A16" s="104" t="s">
        <v>43</v>
      </c>
      <c r="B16" s="105">
        <v>734.9</v>
      </c>
      <c r="C16" s="105">
        <v>719.7</v>
      </c>
      <c r="D16" s="105">
        <v>56</v>
      </c>
      <c r="E16" s="105">
        <v>55.2</v>
      </c>
      <c r="F16" s="106">
        <v>81.4</v>
      </c>
      <c r="G16" s="106">
        <v>86.2</v>
      </c>
      <c r="H16" s="105">
        <v>10</v>
      </c>
      <c r="I16" s="105">
        <v>10.7</v>
      </c>
    </row>
    <row r="17" spans="1:9" ht="15.75" customHeight="1">
      <c r="A17" s="104" t="s">
        <v>44</v>
      </c>
      <c r="B17" s="105">
        <v>556.9</v>
      </c>
      <c r="C17" s="105">
        <v>559</v>
      </c>
      <c r="D17" s="105">
        <v>54.7</v>
      </c>
      <c r="E17" s="105">
        <v>55</v>
      </c>
      <c r="F17" s="106">
        <v>53.5</v>
      </c>
      <c r="G17" s="106">
        <v>51.9</v>
      </c>
      <c r="H17" s="105">
        <v>8.8</v>
      </c>
      <c r="I17" s="105">
        <v>8.5</v>
      </c>
    </row>
    <row r="18" spans="1:9" ht="15.75" customHeight="1">
      <c r="A18" s="104" t="s">
        <v>108</v>
      </c>
      <c r="B18" s="105">
        <v>736.3</v>
      </c>
      <c r="C18" s="105">
        <v>741.1</v>
      </c>
      <c r="D18" s="105">
        <v>57.8</v>
      </c>
      <c r="E18" s="105">
        <v>58</v>
      </c>
      <c r="F18" s="106">
        <v>53.5</v>
      </c>
      <c r="G18" s="106">
        <v>51.9</v>
      </c>
      <c r="H18" s="105">
        <v>6.8</v>
      </c>
      <c r="I18" s="105">
        <v>6.5</v>
      </c>
    </row>
    <row r="19" spans="1:9" ht="15.75" customHeight="1">
      <c r="A19" s="104" t="s">
        <v>45</v>
      </c>
      <c r="B19" s="105">
        <v>375.7</v>
      </c>
      <c r="C19" s="105">
        <v>376.8</v>
      </c>
      <c r="D19" s="105">
        <v>52.9</v>
      </c>
      <c r="E19" s="105">
        <v>53.3</v>
      </c>
      <c r="F19" s="106">
        <v>53.1</v>
      </c>
      <c r="G19" s="106">
        <v>52.6</v>
      </c>
      <c r="H19" s="105">
        <v>12.4</v>
      </c>
      <c r="I19" s="105">
        <v>12.2</v>
      </c>
    </row>
    <row r="20" spans="1:9" ht="15.75" customHeight="1">
      <c r="A20" s="104" t="s">
        <v>46</v>
      </c>
      <c r="B20" s="105">
        <v>298.5</v>
      </c>
      <c r="C20" s="105">
        <v>292.1</v>
      </c>
      <c r="D20" s="105">
        <v>55.6</v>
      </c>
      <c r="E20" s="105">
        <v>54.7</v>
      </c>
      <c r="F20" s="106">
        <v>57</v>
      </c>
      <c r="G20" s="106">
        <v>58.3</v>
      </c>
      <c r="H20" s="105">
        <v>16</v>
      </c>
      <c r="I20" s="105">
        <v>16.6</v>
      </c>
    </row>
    <row r="21" spans="1:9" ht="15.75" customHeight="1">
      <c r="A21" s="104" t="s">
        <v>47</v>
      </c>
      <c r="B21" s="105">
        <v>1047</v>
      </c>
      <c r="C21" s="105">
        <v>1050.8</v>
      </c>
      <c r="D21" s="105">
        <v>55.9</v>
      </c>
      <c r="E21" s="105">
        <v>56.2</v>
      </c>
      <c r="F21" s="106">
        <v>87.9</v>
      </c>
      <c r="G21" s="106">
        <v>85.8</v>
      </c>
      <c r="H21" s="105">
        <v>7.7</v>
      </c>
      <c r="I21" s="105">
        <v>7.5</v>
      </c>
    </row>
    <row r="22" spans="1:9" ht="15.75" customHeight="1">
      <c r="A22" s="104" t="s">
        <v>48</v>
      </c>
      <c r="B22" s="105">
        <v>498.1</v>
      </c>
      <c r="C22" s="105">
        <v>489.7</v>
      </c>
      <c r="D22" s="105">
        <v>57.5</v>
      </c>
      <c r="E22" s="105">
        <v>56.8</v>
      </c>
      <c r="F22" s="106">
        <v>53.3</v>
      </c>
      <c r="G22" s="106">
        <v>56.3</v>
      </c>
      <c r="H22" s="105">
        <v>9.7</v>
      </c>
      <c r="I22" s="105">
        <v>10.3</v>
      </c>
    </row>
    <row r="23" spans="1:9" ht="15.75" customHeight="1">
      <c r="A23" s="104" t="s">
        <v>49</v>
      </c>
      <c r="B23" s="105">
        <v>1000.6</v>
      </c>
      <c r="C23" s="105">
        <v>986.6</v>
      </c>
      <c r="D23" s="105">
        <v>56.7</v>
      </c>
      <c r="E23" s="105">
        <v>56.1</v>
      </c>
      <c r="F23" s="106">
        <v>72.5</v>
      </c>
      <c r="G23" s="106">
        <v>77.2</v>
      </c>
      <c r="H23" s="105">
        <v>6.8</v>
      </c>
      <c r="I23" s="105">
        <v>7.3</v>
      </c>
    </row>
    <row r="24" spans="1:9" ht="15.75" customHeight="1">
      <c r="A24" s="104" t="s">
        <v>50</v>
      </c>
      <c r="B24" s="105">
        <v>570.4</v>
      </c>
      <c r="C24" s="105">
        <v>575</v>
      </c>
      <c r="D24" s="105">
        <v>53.3</v>
      </c>
      <c r="E24" s="105">
        <v>54</v>
      </c>
      <c r="F24" s="106">
        <v>82.6</v>
      </c>
      <c r="G24" s="106">
        <v>78.3</v>
      </c>
      <c r="H24" s="105">
        <v>12.6</v>
      </c>
      <c r="I24" s="105">
        <v>12</v>
      </c>
    </row>
    <row r="25" spans="1:9" ht="15.75" customHeight="1">
      <c r="A25" s="104" t="s">
        <v>51</v>
      </c>
      <c r="B25" s="105">
        <v>474.2</v>
      </c>
      <c r="C25" s="105">
        <v>460.2</v>
      </c>
      <c r="D25" s="105">
        <v>56.9</v>
      </c>
      <c r="E25" s="105">
        <v>55.1</v>
      </c>
      <c r="F25" s="106">
        <v>56.3</v>
      </c>
      <c r="G25" s="106">
        <v>60.1</v>
      </c>
      <c r="H25" s="105">
        <v>10.6</v>
      </c>
      <c r="I25" s="105">
        <v>11.6</v>
      </c>
    </row>
    <row r="26" spans="1:9" ht="15.75" customHeight="1">
      <c r="A26" s="104" t="s">
        <v>52</v>
      </c>
      <c r="B26" s="105">
        <v>478.5</v>
      </c>
      <c r="C26" s="105">
        <v>481.4</v>
      </c>
      <c r="D26" s="105">
        <v>56.8</v>
      </c>
      <c r="E26" s="105">
        <v>57.4</v>
      </c>
      <c r="F26" s="106">
        <v>48.8</v>
      </c>
      <c r="G26" s="106">
        <v>48</v>
      </c>
      <c r="H26" s="105">
        <v>9.3</v>
      </c>
      <c r="I26" s="105">
        <v>9.1</v>
      </c>
    </row>
    <row r="27" spans="1:9" ht="15.75" customHeight="1">
      <c r="A27" s="104" t="s">
        <v>53</v>
      </c>
      <c r="B27" s="105">
        <v>407.6</v>
      </c>
      <c r="C27" s="105">
        <v>399.1</v>
      </c>
      <c r="D27" s="105">
        <v>52</v>
      </c>
      <c r="E27" s="105">
        <v>51</v>
      </c>
      <c r="F27" s="106">
        <v>52.8</v>
      </c>
      <c r="G27" s="106">
        <v>53.9</v>
      </c>
      <c r="H27" s="105">
        <v>11.5</v>
      </c>
      <c r="I27" s="105">
        <v>11.9</v>
      </c>
    </row>
    <row r="28" spans="1:9" ht="20.25" customHeight="1">
      <c r="A28" s="197" t="s">
        <v>54</v>
      </c>
      <c r="B28" s="198">
        <v>1236.6</v>
      </c>
      <c r="C28" s="198">
        <v>1247.1</v>
      </c>
      <c r="D28" s="198">
        <v>59.7</v>
      </c>
      <c r="E28" s="198">
        <v>60.6</v>
      </c>
      <c r="F28" s="199">
        <v>84.6</v>
      </c>
      <c r="G28" s="199">
        <v>80.4</v>
      </c>
      <c r="H28" s="198">
        <v>6.4</v>
      </c>
      <c r="I28" s="198">
        <v>6.1</v>
      </c>
    </row>
    <row r="29" spans="1:9" ht="15.75" customHeight="1">
      <c r="A29" s="104" t="s">
        <v>55</v>
      </c>
      <c r="B29" s="105">
        <v>441</v>
      </c>
      <c r="C29" s="105">
        <v>442.2</v>
      </c>
      <c r="D29" s="105">
        <v>55.8</v>
      </c>
      <c r="E29" s="105">
        <v>56.2</v>
      </c>
      <c r="F29" s="106">
        <v>55.9</v>
      </c>
      <c r="G29" s="106">
        <v>55</v>
      </c>
      <c r="H29" s="105">
        <v>11.2</v>
      </c>
      <c r="I29" s="105">
        <v>11.1</v>
      </c>
    </row>
    <row r="30" spans="1:9" ht="15.75" customHeight="1">
      <c r="A30" s="104" t="s">
        <v>56</v>
      </c>
      <c r="B30" s="105">
        <v>510.1</v>
      </c>
      <c r="C30" s="105">
        <v>516</v>
      </c>
      <c r="D30" s="105">
        <v>53.9</v>
      </c>
      <c r="E30" s="105">
        <v>54.7</v>
      </c>
      <c r="F30" s="106">
        <v>53</v>
      </c>
      <c r="G30" s="106">
        <v>50.2</v>
      </c>
      <c r="H30" s="105">
        <v>9.4</v>
      </c>
      <c r="I30" s="105">
        <v>8.9</v>
      </c>
    </row>
    <row r="31" spans="1:9" ht="15.75" customHeight="1">
      <c r="A31" s="104" t="s">
        <v>57</v>
      </c>
      <c r="B31" s="105">
        <v>517.5</v>
      </c>
      <c r="C31" s="105">
        <v>518.4</v>
      </c>
      <c r="D31" s="105">
        <v>56.2</v>
      </c>
      <c r="E31" s="105">
        <v>56.7</v>
      </c>
      <c r="F31" s="106">
        <v>59.8</v>
      </c>
      <c r="G31" s="106">
        <v>59.2</v>
      </c>
      <c r="H31" s="105">
        <v>10.4</v>
      </c>
      <c r="I31" s="105">
        <v>10.2</v>
      </c>
    </row>
    <row r="32" spans="1:9" ht="15.75" customHeight="1">
      <c r="A32" s="104" t="s">
        <v>58</v>
      </c>
      <c r="B32" s="105">
        <v>376.1</v>
      </c>
      <c r="C32" s="105">
        <v>379.3</v>
      </c>
      <c r="D32" s="105">
        <v>56.2</v>
      </c>
      <c r="E32" s="105">
        <v>56.6</v>
      </c>
      <c r="F32" s="106">
        <v>35.7</v>
      </c>
      <c r="G32" s="106">
        <v>34.8</v>
      </c>
      <c r="H32" s="105">
        <v>8.7</v>
      </c>
      <c r="I32" s="105">
        <v>8.4</v>
      </c>
    </row>
    <row r="33" spans="1:9" ht="15.75" customHeight="1">
      <c r="A33" s="104" t="s">
        <v>59</v>
      </c>
      <c r="B33" s="105">
        <v>424.8</v>
      </c>
      <c r="C33" s="105">
        <v>426.1</v>
      </c>
      <c r="D33" s="105">
        <v>55.6</v>
      </c>
      <c r="E33" s="105">
        <v>56.1</v>
      </c>
      <c r="F33" s="106">
        <v>53.9</v>
      </c>
      <c r="G33" s="106">
        <v>53.5</v>
      </c>
      <c r="H33" s="105">
        <v>11.3</v>
      </c>
      <c r="I33" s="105">
        <v>11.2</v>
      </c>
    </row>
    <row r="34" spans="1:9" ht="15.75" customHeight="1">
      <c r="A34" s="104" t="s">
        <v>60</v>
      </c>
      <c r="B34" s="105">
        <v>1364.3</v>
      </c>
      <c r="C34" s="105">
        <v>1356.8</v>
      </c>
      <c r="D34" s="105">
        <v>62.3</v>
      </c>
      <c r="E34" s="105">
        <v>61.8</v>
      </c>
      <c r="F34" s="106">
        <v>97.3</v>
      </c>
      <c r="G34" s="106">
        <v>101.1</v>
      </c>
      <c r="H34" s="105">
        <v>6.7</v>
      </c>
      <c r="I34" s="105">
        <v>6.9</v>
      </c>
    </row>
    <row r="35" spans="1:9" ht="15.75">
      <c r="A35" s="107"/>
      <c r="B35" s="108"/>
      <c r="C35" s="109"/>
      <c r="D35" s="107"/>
      <c r="E35" s="107"/>
      <c r="F35" s="107"/>
      <c r="G35" s="107"/>
      <c r="H35" s="107"/>
      <c r="I35" s="107"/>
    </row>
    <row r="36" spans="1:9" ht="15">
      <c r="A36" s="107"/>
      <c r="C36" s="107"/>
      <c r="D36" s="107"/>
      <c r="E36" s="107"/>
      <c r="F36" s="107"/>
      <c r="G36" s="107"/>
      <c r="H36" s="107"/>
      <c r="I36" s="107"/>
    </row>
    <row r="37" spans="1:9" ht="12.75">
      <c r="A37" s="108"/>
      <c r="C37" s="108"/>
      <c r="D37" s="108"/>
      <c r="E37" s="108"/>
      <c r="F37" s="108"/>
      <c r="G37" s="108"/>
      <c r="H37" s="108"/>
      <c r="I37" s="108"/>
    </row>
    <row r="38" spans="1:9" ht="12.75">
      <c r="A38" s="108"/>
      <c r="C38" s="108"/>
      <c r="D38" s="108"/>
      <c r="E38" s="108"/>
      <c r="F38" s="108"/>
      <c r="G38" s="108"/>
      <c r="H38" s="108"/>
      <c r="I38" s="108"/>
    </row>
  </sheetData>
  <sheetProtection/>
  <mergeCells count="14">
    <mergeCell ref="B8:C8"/>
    <mergeCell ref="D8:E8"/>
    <mergeCell ref="F8:G8"/>
    <mergeCell ref="H8:I8"/>
    <mergeCell ref="F5:I5"/>
    <mergeCell ref="A6:A7"/>
    <mergeCell ref="A1:I1"/>
    <mergeCell ref="A2:I2"/>
    <mergeCell ref="A3:I3"/>
    <mergeCell ref="A4:I4"/>
    <mergeCell ref="B6:C6"/>
    <mergeCell ref="D6:E6"/>
    <mergeCell ref="F6:G6"/>
    <mergeCell ref="H6:I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5"/>
  <sheetViews>
    <sheetView view="pageBreakPreview" zoomScale="75" zoomScaleNormal="85" zoomScaleSheetLayoutView="75" zoomScalePageLayoutView="0" workbookViewId="0" topLeftCell="A1">
      <pane xSplit="1" ySplit="5" topLeftCell="B21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E7" sqref="E7"/>
    </sheetView>
  </sheetViews>
  <sheetFormatPr defaultColWidth="9.140625" defaultRowHeight="15"/>
  <cols>
    <col min="1" max="1" width="24.140625" style="165" customWidth="1"/>
    <col min="2" max="3" width="17.8515625" style="165" customWidth="1"/>
    <col min="4" max="4" width="17.57421875" style="165" customWidth="1"/>
    <col min="5" max="5" width="16.7109375" style="165" customWidth="1"/>
    <col min="6" max="6" width="9.140625" style="165" customWidth="1"/>
    <col min="7" max="9" width="0" style="165" hidden="1" customWidth="1"/>
    <col min="10" max="16384" width="9.140625" style="165" customWidth="1"/>
  </cols>
  <sheetData>
    <row r="1" spans="1:5" s="153" customFormat="1" ht="45.75" customHeight="1">
      <c r="A1" s="245" t="s">
        <v>165</v>
      </c>
      <c r="B1" s="246"/>
      <c r="C1" s="246"/>
      <c r="D1" s="246"/>
      <c r="E1" s="246"/>
    </row>
    <row r="2" spans="1:5" s="144" customFormat="1" ht="12.75" customHeight="1">
      <c r="A2" s="145"/>
      <c r="B2" s="145"/>
      <c r="C2" s="145"/>
      <c r="D2" s="145"/>
      <c r="E2" s="146" t="s">
        <v>114</v>
      </c>
    </row>
    <row r="3" spans="1:5" s="144" customFormat="1" ht="24.75" customHeight="1">
      <c r="A3" s="243"/>
      <c r="B3" s="247" t="s">
        <v>181</v>
      </c>
      <c r="C3" s="248"/>
      <c r="D3" s="244" t="s">
        <v>115</v>
      </c>
      <c r="E3" s="244"/>
    </row>
    <row r="4" spans="1:5" s="144" customFormat="1" ht="34.5" customHeight="1">
      <c r="A4" s="243"/>
      <c r="B4" s="212" t="s">
        <v>168</v>
      </c>
      <c r="C4" s="212" t="s">
        <v>169</v>
      </c>
      <c r="D4" s="147" t="s">
        <v>4</v>
      </c>
      <c r="E4" s="148" t="s">
        <v>116</v>
      </c>
    </row>
    <row r="5" spans="1:5" s="149" customFormat="1" ht="19.5" customHeight="1">
      <c r="A5" s="150" t="s">
        <v>35</v>
      </c>
      <c r="B5" s="151">
        <v>1</v>
      </c>
      <c r="C5" s="152">
        <v>2</v>
      </c>
      <c r="D5" s="151">
        <v>3</v>
      </c>
      <c r="E5" s="152">
        <v>4</v>
      </c>
    </row>
    <row r="6" spans="1:9" s="153" customFormat="1" ht="27.75" customHeight="1">
      <c r="A6" s="154" t="s">
        <v>153</v>
      </c>
      <c r="B6" s="155">
        <f>SUM(B7:B35)</f>
        <v>6296</v>
      </c>
      <c r="C6" s="155">
        <f>SUM(C7:C35)</f>
        <v>3332</v>
      </c>
      <c r="D6" s="156">
        <f>ROUND(C6/B6*100,1)</f>
        <v>52.9</v>
      </c>
      <c r="E6" s="155">
        <f aca="true" t="shared" si="0" ref="E6:E31">C6-B6</f>
        <v>-2964</v>
      </c>
      <c r="H6" s="157"/>
      <c r="I6" s="157"/>
    </row>
    <row r="7" spans="1:9" s="158" customFormat="1" ht="23.25" customHeight="1">
      <c r="A7" s="159" t="s">
        <v>158</v>
      </c>
      <c r="B7" s="160">
        <v>4610</v>
      </c>
      <c r="C7" s="160">
        <v>1359</v>
      </c>
      <c r="D7" s="215">
        <f>ROUND(C7/B7*100,1)</f>
        <v>29.5</v>
      </c>
      <c r="E7" s="160">
        <f t="shared" si="0"/>
        <v>-3251</v>
      </c>
      <c r="G7" s="161"/>
      <c r="H7" s="162"/>
      <c r="I7" s="162"/>
    </row>
    <row r="8" spans="1:9" s="158" customFormat="1" ht="23.25" customHeight="1">
      <c r="A8" s="159" t="s">
        <v>120</v>
      </c>
      <c r="B8" s="160">
        <v>516</v>
      </c>
      <c r="C8" s="160">
        <v>116</v>
      </c>
      <c r="D8" s="215">
        <f aca="true" t="shared" si="1" ref="D8:D34">ROUND(C8/B8*100,1)</f>
        <v>22.5</v>
      </c>
      <c r="E8" s="160">
        <f t="shared" si="0"/>
        <v>-400</v>
      </c>
      <c r="G8" s="161"/>
      <c r="H8" s="162"/>
      <c r="I8" s="162"/>
    </row>
    <row r="9" spans="1:9" s="158" customFormat="1" ht="23.25" customHeight="1">
      <c r="A9" s="159" t="s">
        <v>121</v>
      </c>
      <c r="B9" s="160">
        <v>2</v>
      </c>
      <c r="C9" s="160">
        <v>30</v>
      </c>
      <c r="D9" s="215">
        <f t="shared" si="1"/>
        <v>1500</v>
      </c>
      <c r="E9" s="160">
        <f t="shared" si="0"/>
        <v>28</v>
      </c>
      <c r="G9" s="163"/>
      <c r="H9" s="162"/>
      <c r="I9" s="162"/>
    </row>
    <row r="10" spans="1:10" s="158" customFormat="1" ht="23.25" customHeight="1">
      <c r="A10" s="159" t="s">
        <v>122</v>
      </c>
      <c r="B10" s="160">
        <v>0</v>
      </c>
      <c r="C10" s="160">
        <v>21</v>
      </c>
      <c r="D10" s="215" t="s">
        <v>156</v>
      </c>
      <c r="E10" s="160">
        <f t="shared" si="0"/>
        <v>21</v>
      </c>
      <c r="G10" s="161"/>
      <c r="H10" s="162"/>
      <c r="I10" s="162"/>
      <c r="J10" s="204"/>
    </row>
    <row r="11" spans="1:9" s="158" customFormat="1" ht="23.25" customHeight="1">
      <c r="A11" s="159" t="s">
        <v>123</v>
      </c>
      <c r="B11" s="160">
        <v>61</v>
      </c>
      <c r="C11" s="160">
        <v>17</v>
      </c>
      <c r="D11" s="215">
        <f t="shared" si="1"/>
        <v>27.9</v>
      </c>
      <c r="E11" s="160">
        <f t="shared" si="0"/>
        <v>-44</v>
      </c>
      <c r="G11" s="163"/>
      <c r="H11" s="162"/>
      <c r="I11" s="162"/>
    </row>
    <row r="12" spans="1:9" s="158" customFormat="1" ht="23.25" customHeight="1">
      <c r="A12" s="159" t="s">
        <v>124</v>
      </c>
      <c r="B12" s="160">
        <v>0</v>
      </c>
      <c r="C12" s="160">
        <v>28</v>
      </c>
      <c r="D12" s="215" t="s">
        <v>156</v>
      </c>
      <c r="E12" s="160">
        <f t="shared" si="0"/>
        <v>28</v>
      </c>
      <c r="G12" s="161"/>
      <c r="H12" s="162"/>
      <c r="I12" s="162"/>
    </row>
    <row r="13" spans="1:9" s="158" customFormat="1" ht="23.25" customHeight="1">
      <c r="A13" s="159" t="s">
        <v>125</v>
      </c>
      <c r="B13" s="160">
        <v>11</v>
      </c>
      <c r="C13" s="160">
        <v>2</v>
      </c>
      <c r="D13" s="215">
        <f t="shared" si="1"/>
        <v>18.2</v>
      </c>
      <c r="E13" s="160">
        <f t="shared" si="0"/>
        <v>-9</v>
      </c>
      <c r="G13" s="161"/>
      <c r="H13" s="162"/>
      <c r="I13" s="162"/>
    </row>
    <row r="14" spans="1:9" s="158" customFormat="1" ht="23.25" customHeight="1">
      <c r="A14" s="159" t="s">
        <v>126</v>
      </c>
      <c r="B14" s="160">
        <v>78</v>
      </c>
      <c r="C14" s="160">
        <v>149</v>
      </c>
      <c r="D14" s="215">
        <f t="shared" si="1"/>
        <v>191</v>
      </c>
      <c r="E14" s="160">
        <f t="shared" si="0"/>
        <v>71</v>
      </c>
      <c r="G14" s="161"/>
      <c r="H14" s="162"/>
      <c r="I14" s="162"/>
    </row>
    <row r="15" spans="1:9" s="158" customFormat="1" ht="23.25" customHeight="1">
      <c r="A15" s="159" t="s">
        <v>127</v>
      </c>
      <c r="B15" s="160">
        <v>57</v>
      </c>
      <c r="C15" s="160">
        <v>11</v>
      </c>
      <c r="D15" s="215">
        <f t="shared" si="1"/>
        <v>19.3</v>
      </c>
      <c r="E15" s="160">
        <f t="shared" si="0"/>
        <v>-46</v>
      </c>
      <c r="G15" s="161"/>
      <c r="H15" s="162"/>
      <c r="I15" s="162"/>
    </row>
    <row r="16" spans="1:9" s="158" customFormat="1" ht="23.25" customHeight="1">
      <c r="A16" s="159" t="s">
        <v>128</v>
      </c>
      <c r="B16" s="160">
        <v>2</v>
      </c>
      <c r="C16" s="160">
        <v>75</v>
      </c>
      <c r="D16" s="215">
        <f t="shared" si="1"/>
        <v>3750</v>
      </c>
      <c r="E16" s="160">
        <f t="shared" si="0"/>
        <v>73</v>
      </c>
      <c r="G16" s="161"/>
      <c r="H16" s="162"/>
      <c r="I16" s="162"/>
    </row>
    <row r="17" spans="1:9" s="158" customFormat="1" ht="23.25" customHeight="1">
      <c r="A17" s="159" t="s">
        <v>129</v>
      </c>
      <c r="B17" s="160">
        <v>79</v>
      </c>
      <c r="C17" s="160">
        <v>57</v>
      </c>
      <c r="D17" s="215">
        <f t="shared" si="1"/>
        <v>72.2</v>
      </c>
      <c r="E17" s="160">
        <f t="shared" si="0"/>
        <v>-22</v>
      </c>
      <c r="G17" s="161"/>
      <c r="H17" s="162"/>
      <c r="I17" s="162"/>
    </row>
    <row r="18" spans="1:9" s="158" customFormat="1" ht="23.25" customHeight="1">
      <c r="A18" s="159" t="s">
        <v>130</v>
      </c>
      <c r="B18" s="160">
        <v>0</v>
      </c>
      <c r="C18" s="160">
        <v>31</v>
      </c>
      <c r="D18" s="215" t="s">
        <v>156</v>
      </c>
      <c r="E18" s="160">
        <f t="shared" si="0"/>
        <v>31</v>
      </c>
      <c r="G18" s="163"/>
      <c r="H18" s="162"/>
      <c r="I18" s="162"/>
    </row>
    <row r="19" spans="1:9" s="158" customFormat="1" ht="23.25" customHeight="1">
      <c r="A19" s="159" t="s">
        <v>131</v>
      </c>
      <c r="B19" s="160">
        <v>80</v>
      </c>
      <c r="C19" s="160">
        <v>7</v>
      </c>
      <c r="D19" s="215">
        <f t="shared" si="1"/>
        <v>8.8</v>
      </c>
      <c r="E19" s="160">
        <f t="shared" si="0"/>
        <v>-73</v>
      </c>
      <c r="G19" s="163"/>
      <c r="H19" s="162"/>
      <c r="I19" s="162"/>
    </row>
    <row r="20" spans="1:9" s="158" customFormat="1" ht="23.25" customHeight="1">
      <c r="A20" s="159" t="s">
        <v>132</v>
      </c>
      <c r="B20" s="160">
        <v>3</v>
      </c>
      <c r="C20" s="160">
        <v>137</v>
      </c>
      <c r="D20" s="215">
        <f t="shared" si="1"/>
        <v>4566.7</v>
      </c>
      <c r="E20" s="160">
        <f t="shared" si="0"/>
        <v>134</v>
      </c>
      <c r="G20" s="163"/>
      <c r="H20" s="162"/>
      <c r="I20" s="162"/>
    </row>
    <row r="21" spans="1:9" s="158" customFormat="1" ht="23.25" customHeight="1">
      <c r="A21" s="159" t="s">
        <v>133</v>
      </c>
      <c r="B21" s="160">
        <v>96</v>
      </c>
      <c r="C21" s="160">
        <v>10</v>
      </c>
      <c r="D21" s="215">
        <f t="shared" si="1"/>
        <v>10.4</v>
      </c>
      <c r="E21" s="160">
        <f t="shared" si="0"/>
        <v>-86</v>
      </c>
      <c r="G21" s="161"/>
      <c r="H21" s="162"/>
      <c r="I21" s="162"/>
    </row>
    <row r="22" spans="1:9" s="158" customFormat="1" ht="23.25" customHeight="1">
      <c r="A22" s="159" t="s">
        <v>134</v>
      </c>
      <c r="B22" s="164">
        <v>0</v>
      </c>
      <c r="C22" s="164">
        <v>12</v>
      </c>
      <c r="D22" s="215" t="s">
        <v>156</v>
      </c>
      <c r="E22" s="160">
        <f t="shared" si="0"/>
        <v>12</v>
      </c>
      <c r="G22" s="161"/>
      <c r="H22" s="162"/>
      <c r="I22" s="162"/>
    </row>
    <row r="23" spans="1:9" s="158" customFormat="1" ht="23.25" customHeight="1">
      <c r="A23" s="159" t="s">
        <v>135</v>
      </c>
      <c r="B23" s="160">
        <v>2</v>
      </c>
      <c r="C23" s="160">
        <v>26</v>
      </c>
      <c r="D23" s="215">
        <f t="shared" si="1"/>
        <v>1300</v>
      </c>
      <c r="E23" s="160">
        <f t="shared" si="0"/>
        <v>24</v>
      </c>
      <c r="G23" s="161"/>
      <c r="H23" s="162"/>
      <c r="I23" s="162"/>
    </row>
    <row r="24" spans="1:9" s="158" customFormat="1" ht="23.25" customHeight="1">
      <c r="A24" s="159" t="s">
        <v>136</v>
      </c>
      <c r="B24" s="160">
        <v>83</v>
      </c>
      <c r="C24" s="160">
        <v>19</v>
      </c>
      <c r="D24" s="215">
        <f t="shared" si="1"/>
        <v>22.9</v>
      </c>
      <c r="E24" s="160">
        <f t="shared" si="0"/>
        <v>-64</v>
      </c>
      <c r="G24" s="161"/>
      <c r="H24" s="162"/>
      <c r="I24" s="162"/>
    </row>
    <row r="25" spans="1:9" s="158" customFormat="1" ht="23.25" customHeight="1">
      <c r="A25" s="159" t="s">
        <v>137</v>
      </c>
      <c r="B25" s="160">
        <v>5</v>
      </c>
      <c r="C25" s="160">
        <v>0</v>
      </c>
      <c r="D25" s="215">
        <f t="shared" si="1"/>
        <v>0</v>
      </c>
      <c r="E25" s="160">
        <f t="shared" si="0"/>
        <v>-5</v>
      </c>
      <c r="G25" s="161"/>
      <c r="H25" s="162"/>
      <c r="I25" s="162"/>
    </row>
    <row r="26" spans="1:9" s="158" customFormat="1" ht="23.25" customHeight="1">
      <c r="A26" s="159" t="s">
        <v>138</v>
      </c>
      <c r="B26" s="160">
        <v>107</v>
      </c>
      <c r="C26" s="160">
        <v>706</v>
      </c>
      <c r="D26" s="215">
        <f t="shared" si="1"/>
        <v>659.8</v>
      </c>
      <c r="E26" s="160">
        <f t="shared" si="0"/>
        <v>599</v>
      </c>
      <c r="G26" s="161"/>
      <c r="H26" s="162"/>
      <c r="I26" s="162"/>
    </row>
    <row r="27" spans="1:9" s="158" customFormat="1" ht="23.25" customHeight="1">
      <c r="A27" s="159" t="s">
        <v>139</v>
      </c>
      <c r="B27" s="160">
        <v>264</v>
      </c>
      <c r="C27" s="160">
        <v>47</v>
      </c>
      <c r="D27" s="215">
        <f t="shared" si="1"/>
        <v>17.8</v>
      </c>
      <c r="E27" s="160">
        <f t="shared" si="0"/>
        <v>-217</v>
      </c>
      <c r="G27" s="161"/>
      <c r="H27" s="162"/>
      <c r="I27" s="162"/>
    </row>
    <row r="28" spans="1:9" s="158" customFormat="1" ht="23.25" customHeight="1">
      <c r="A28" s="159" t="s">
        <v>140</v>
      </c>
      <c r="B28" s="160">
        <v>0</v>
      </c>
      <c r="C28" s="160">
        <v>55</v>
      </c>
      <c r="D28" s="215" t="s">
        <v>156</v>
      </c>
      <c r="E28" s="160">
        <f t="shared" si="0"/>
        <v>55</v>
      </c>
      <c r="G28" s="161"/>
      <c r="H28" s="162"/>
      <c r="I28" s="162"/>
    </row>
    <row r="29" spans="1:9" s="158" customFormat="1" ht="23.25" customHeight="1">
      <c r="A29" s="159" t="s">
        <v>141</v>
      </c>
      <c r="B29" s="160">
        <v>7</v>
      </c>
      <c r="C29" s="160">
        <v>3</v>
      </c>
      <c r="D29" s="215">
        <f t="shared" si="1"/>
        <v>42.9</v>
      </c>
      <c r="E29" s="160">
        <f t="shared" si="0"/>
        <v>-4</v>
      </c>
      <c r="G29" s="161"/>
      <c r="H29" s="162"/>
      <c r="I29" s="162"/>
    </row>
    <row r="30" spans="1:9" s="158" customFormat="1" ht="23.25" customHeight="1">
      <c r="A30" s="159" t="s">
        <v>142</v>
      </c>
      <c r="B30" s="160">
        <v>53</v>
      </c>
      <c r="C30" s="160">
        <v>1</v>
      </c>
      <c r="D30" s="215">
        <f t="shared" si="1"/>
        <v>1.9</v>
      </c>
      <c r="E30" s="160">
        <f t="shared" si="0"/>
        <v>-52</v>
      </c>
      <c r="G30" s="161"/>
      <c r="H30" s="162"/>
      <c r="I30" s="162"/>
    </row>
    <row r="31" spans="1:9" s="158" customFormat="1" ht="23.25" customHeight="1">
      <c r="A31" s="159" t="s">
        <v>143</v>
      </c>
      <c r="B31" s="160">
        <v>0</v>
      </c>
      <c r="C31" s="160">
        <v>3</v>
      </c>
      <c r="D31" s="215" t="s">
        <v>156</v>
      </c>
      <c r="E31" s="160">
        <f t="shared" si="0"/>
        <v>3</v>
      </c>
      <c r="G31" s="163"/>
      <c r="H31" s="162"/>
      <c r="I31" s="162"/>
    </row>
    <row r="32" spans="1:9" s="158" customFormat="1" ht="23.25" customHeight="1">
      <c r="A32" s="159" t="s">
        <v>144</v>
      </c>
      <c r="B32" s="160">
        <v>0</v>
      </c>
      <c r="C32" s="160">
        <v>5</v>
      </c>
      <c r="D32" s="215" t="s">
        <v>156</v>
      </c>
      <c r="E32" s="160">
        <f>C32-B32</f>
        <v>5</v>
      </c>
      <c r="G32" s="161"/>
      <c r="H32" s="162"/>
      <c r="I32" s="162"/>
    </row>
    <row r="33" spans="1:9" s="158" customFormat="1" ht="23.25" customHeight="1">
      <c r="A33" s="159" t="s">
        <v>145</v>
      </c>
      <c r="B33" s="160">
        <v>91</v>
      </c>
      <c r="C33" s="160">
        <v>118</v>
      </c>
      <c r="D33" s="215">
        <f t="shared" si="1"/>
        <v>129.7</v>
      </c>
      <c r="E33" s="160">
        <f>C33-B33</f>
        <v>27</v>
      </c>
      <c r="G33" s="161"/>
      <c r="H33" s="162"/>
      <c r="I33" s="162"/>
    </row>
    <row r="34" spans="1:9" s="158" customFormat="1" ht="23.25" customHeight="1">
      <c r="A34" s="159" t="s">
        <v>146</v>
      </c>
      <c r="B34" s="160">
        <v>89</v>
      </c>
      <c r="C34" s="160">
        <v>287</v>
      </c>
      <c r="D34" s="215">
        <f t="shared" si="1"/>
        <v>322.5</v>
      </c>
      <c r="E34" s="160">
        <f>C34-B34</f>
        <v>198</v>
      </c>
      <c r="G34" s="161"/>
      <c r="H34" s="162"/>
      <c r="I34" s="162"/>
    </row>
    <row r="35" spans="1:9" s="158" customFormat="1" ht="23.25" customHeight="1">
      <c r="A35" s="159" t="s">
        <v>147</v>
      </c>
      <c r="B35" s="160">
        <v>0</v>
      </c>
      <c r="C35" s="160">
        <v>0</v>
      </c>
      <c r="D35" s="215" t="s">
        <v>157</v>
      </c>
      <c r="E35" s="160">
        <f>C35-B35</f>
        <v>0</v>
      </c>
      <c r="G35" s="161"/>
      <c r="H35" s="162"/>
      <c r="I35" s="162"/>
    </row>
  </sheetData>
  <sheetProtection/>
  <mergeCells count="4">
    <mergeCell ref="A3:A4"/>
    <mergeCell ref="D3:E3"/>
    <mergeCell ref="A1:E1"/>
    <mergeCell ref="B3:C3"/>
  </mergeCells>
  <printOptions horizontalCentered="1"/>
  <pageMargins left="0.1968503937007874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3">
      <selection activeCell="B5" sqref="B5"/>
    </sheetView>
  </sheetViews>
  <sheetFormatPr defaultColWidth="8.8515625" defaultRowHeight="15"/>
  <cols>
    <col min="1" max="1" width="45.57421875" style="52" customWidth="1"/>
    <col min="2" max="2" width="14.00390625" style="52" customWidth="1"/>
    <col min="3" max="3" width="13.140625" style="52" customWidth="1"/>
    <col min="4" max="4" width="12.00390625" style="52" customWidth="1"/>
    <col min="5" max="5" width="13.140625" style="52" customWidth="1"/>
    <col min="6" max="8" width="8.8515625" style="52" customWidth="1"/>
    <col min="9" max="9" width="43.00390625" style="52" customWidth="1"/>
    <col min="10" max="16384" width="8.8515625" style="52" customWidth="1"/>
  </cols>
  <sheetData>
    <row r="1" spans="1:5" s="47" customFormat="1" ht="41.25" customHeight="1">
      <c r="A1" s="249" t="s">
        <v>166</v>
      </c>
      <c r="B1" s="249"/>
      <c r="C1" s="249"/>
      <c r="D1" s="249"/>
      <c r="E1" s="249"/>
    </row>
    <row r="2" spans="1:5" s="47" customFormat="1" ht="21.75" customHeight="1">
      <c r="A2" s="250" t="s">
        <v>61</v>
      </c>
      <c r="B2" s="250"/>
      <c r="C2" s="250"/>
      <c r="D2" s="250"/>
      <c r="E2" s="250"/>
    </row>
    <row r="3" spans="1:5" s="49" customFormat="1" ht="12" customHeight="1" thickBot="1">
      <c r="A3" s="48"/>
      <c r="B3" s="48"/>
      <c r="C3" s="48"/>
      <c r="D3" s="48"/>
      <c r="E3" s="48"/>
    </row>
    <row r="4" spans="1:5" s="49" customFormat="1" ht="21" customHeight="1">
      <c r="A4" s="251"/>
      <c r="B4" s="255" t="s">
        <v>180</v>
      </c>
      <c r="C4" s="256"/>
      <c r="D4" s="253" t="s">
        <v>115</v>
      </c>
      <c r="E4" s="254"/>
    </row>
    <row r="5" spans="1:5" s="49" customFormat="1" ht="26.25" customHeight="1">
      <c r="A5" s="252"/>
      <c r="B5" s="213" t="s">
        <v>2</v>
      </c>
      <c r="C5" s="214" t="s">
        <v>159</v>
      </c>
      <c r="D5" s="167" t="s">
        <v>117</v>
      </c>
      <c r="E5" s="180" t="s">
        <v>4</v>
      </c>
    </row>
    <row r="6" spans="1:5" s="50" customFormat="1" ht="34.5" customHeight="1">
      <c r="A6" s="181" t="s">
        <v>154</v>
      </c>
      <c r="B6" s="182">
        <f>SUM(B7:B25)</f>
        <v>6296</v>
      </c>
      <c r="C6" s="183">
        <f>SUM(C7:C25)</f>
        <v>3332</v>
      </c>
      <c r="D6" s="184">
        <f>C6-B6</f>
        <v>-2964</v>
      </c>
      <c r="E6" s="185">
        <f>ROUND(C6/B6*100,1)</f>
        <v>52.9</v>
      </c>
    </row>
    <row r="7" spans="1:9" ht="39.75" customHeight="1">
      <c r="A7" s="186" t="s">
        <v>62</v>
      </c>
      <c r="B7" s="187">
        <v>101</v>
      </c>
      <c r="C7" s="187">
        <v>13</v>
      </c>
      <c r="D7" s="188">
        <f aca="true" t="shared" si="0" ref="D7:D25">C7-B7</f>
        <v>-88</v>
      </c>
      <c r="E7" s="189">
        <f>ROUND(C7/B7*100,1)</f>
        <v>12.9</v>
      </c>
      <c r="F7" s="50"/>
      <c r="G7" s="51"/>
      <c r="I7" s="53"/>
    </row>
    <row r="8" spans="1:9" ht="44.25" customHeight="1">
      <c r="A8" s="186" t="s">
        <v>63</v>
      </c>
      <c r="B8" s="187">
        <v>0</v>
      </c>
      <c r="C8" s="187">
        <v>11</v>
      </c>
      <c r="D8" s="188">
        <f t="shared" si="0"/>
        <v>11</v>
      </c>
      <c r="E8" s="189" t="s">
        <v>156</v>
      </c>
      <c r="F8" s="50"/>
      <c r="G8" s="51"/>
      <c r="I8" s="53"/>
    </row>
    <row r="9" spans="1:9" s="54" customFormat="1" ht="27" customHeight="1">
      <c r="A9" s="186" t="s">
        <v>64</v>
      </c>
      <c r="B9" s="187">
        <v>47</v>
      </c>
      <c r="C9" s="187">
        <v>12</v>
      </c>
      <c r="D9" s="188">
        <f t="shared" si="0"/>
        <v>-35</v>
      </c>
      <c r="E9" s="189">
        <f aca="true" t="shared" si="1" ref="E9:E16">ROUND(C9/B9*100,1)</f>
        <v>25.5</v>
      </c>
      <c r="F9" s="50"/>
      <c r="G9" s="51"/>
      <c r="H9" s="52"/>
      <c r="I9" s="53"/>
    </row>
    <row r="10" spans="1:11" ht="43.5" customHeight="1">
      <c r="A10" s="186" t="s">
        <v>65</v>
      </c>
      <c r="B10" s="187">
        <v>50</v>
      </c>
      <c r="C10" s="187">
        <v>46</v>
      </c>
      <c r="D10" s="188">
        <f t="shared" si="0"/>
        <v>-4</v>
      </c>
      <c r="E10" s="189">
        <f t="shared" si="1"/>
        <v>92</v>
      </c>
      <c r="F10" s="50"/>
      <c r="G10" s="51"/>
      <c r="I10" s="53"/>
      <c r="K10" s="55"/>
    </row>
    <row r="11" spans="1:9" ht="42" customHeight="1">
      <c r="A11" s="186" t="s">
        <v>66</v>
      </c>
      <c r="B11" s="187">
        <v>43</v>
      </c>
      <c r="C11" s="187">
        <v>95</v>
      </c>
      <c r="D11" s="188">
        <f t="shared" si="0"/>
        <v>52</v>
      </c>
      <c r="E11" s="189">
        <f t="shared" si="1"/>
        <v>220.9</v>
      </c>
      <c r="F11" s="50"/>
      <c r="G11" s="51"/>
      <c r="I11" s="53"/>
    </row>
    <row r="12" spans="1:9" ht="19.5" customHeight="1">
      <c r="A12" s="186" t="s">
        <v>67</v>
      </c>
      <c r="B12" s="187">
        <v>2</v>
      </c>
      <c r="C12" s="187">
        <v>0</v>
      </c>
      <c r="D12" s="188">
        <f t="shared" si="0"/>
        <v>-2</v>
      </c>
      <c r="E12" s="189">
        <f t="shared" si="1"/>
        <v>0</v>
      </c>
      <c r="F12" s="50"/>
      <c r="G12" s="51"/>
      <c r="I12" s="168"/>
    </row>
    <row r="13" spans="1:9" ht="41.25" customHeight="1">
      <c r="A13" s="186" t="s">
        <v>68</v>
      </c>
      <c r="B13" s="187">
        <v>14</v>
      </c>
      <c r="C13" s="187">
        <v>141</v>
      </c>
      <c r="D13" s="188">
        <f t="shared" si="0"/>
        <v>127</v>
      </c>
      <c r="E13" s="189">
        <f t="shared" si="1"/>
        <v>1007.1</v>
      </c>
      <c r="F13" s="50"/>
      <c r="G13" s="51"/>
      <c r="I13" s="53"/>
    </row>
    <row r="14" spans="1:9" ht="41.25" customHeight="1">
      <c r="A14" s="186" t="s">
        <v>69</v>
      </c>
      <c r="B14" s="187">
        <v>2268</v>
      </c>
      <c r="C14" s="187">
        <v>58</v>
      </c>
      <c r="D14" s="188">
        <f t="shared" si="0"/>
        <v>-2210</v>
      </c>
      <c r="E14" s="189">
        <f t="shared" si="1"/>
        <v>2.6</v>
      </c>
      <c r="F14" s="50"/>
      <c r="G14" s="51"/>
      <c r="I14" s="53"/>
    </row>
    <row r="15" spans="1:9" ht="42" customHeight="1">
      <c r="A15" s="186" t="s">
        <v>70</v>
      </c>
      <c r="B15" s="187">
        <v>2</v>
      </c>
      <c r="C15" s="187">
        <v>11</v>
      </c>
      <c r="D15" s="188">
        <f t="shared" si="0"/>
        <v>9</v>
      </c>
      <c r="E15" s="189">
        <f t="shared" si="1"/>
        <v>550</v>
      </c>
      <c r="F15" s="50"/>
      <c r="G15" s="51"/>
      <c r="I15" s="53"/>
    </row>
    <row r="16" spans="1:9" ht="23.25" customHeight="1">
      <c r="A16" s="186" t="s">
        <v>71</v>
      </c>
      <c r="B16" s="187">
        <v>24</v>
      </c>
      <c r="C16" s="187">
        <v>149</v>
      </c>
      <c r="D16" s="188">
        <f t="shared" si="0"/>
        <v>125</v>
      </c>
      <c r="E16" s="189">
        <f t="shared" si="1"/>
        <v>620.8</v>
      </c>
      <c r="F16" s="50"/>
      <c r="G16" s="51"/>
      <c r="I16" s="53"/>
    </row>
    <row r="17" spans="1:9" ht="22.5" customHeight="1">
      <c r="A17" s="186" t="s">
        <v>72</v>
      </c>
      <c r="B17" s="187">
        <v>0</v>
      </c>
      <c r="C17" s="187">
        <v>0</v>
      </c>
      <c r="D17" s="188">
        <f t="shared" si="0"/>
        <v>0</v>
      </c>
      <c r="E17" s="189" t="s">
        <v>156</v>
      </c>
      <c r="F17" s="50"/>
      <c r="G17" s="51"/>
      <c r="I17" s="53"/>
    </row>
    <row r="18" spans="1:9" ht="22.5" customHeight="1">
      <c r="A18" s="186" t="s">
        <v>73</v>
      </c>
      <c r="B18" s="187">
        <v>12</v>
      </c>
      <c r="C18" s="187">
        <v>32</v>
      </c>
      <c r="D18" s="188">
        <f t="shared" si="0"/>
        <v>20</v>
      </c>
      <c r="E18" s="189">
        <f>ROUND(C18/B18*100,1)</f>
        <v>266.7</v>
      </c>
      <c r="F18" s="50"/>
      <c r="G18" s="51"/>
      <c r="I18" s="53"/>
    </row>
    <row r="19" spans="1:9" ht="38.25" customHeight="1">
      <c r="A19" s="186" t="s">
        <v>74</v>
      </c>
      <c r="B19" s="187">
        <v>390</v>
      </c>
      <c r="C19" s="187">
        <v>276</v>
      </c>
      <c r="D19" s="188">
        <f t="shared" si="0"/>
        <v>-114</v>
      </c>
      <c r="E19" s="189">
        <f>ROUND(C19/B19*100,1)</f>
        <v>70.8</v>
      </c>
      <c r="F19" s="50"/>
      <c r="G19" s="51"/>
      <c r="I19" s="169"/>
    </row>
    <row r="20" spans="1:9" ht="35.25" customHeight="1">
      <c r="A20" s="186" t="s">
        <v>75</v>
      </c>
      <c r="B20" s="187">
        <v>0</v>
      </c>
      <c r="C20" s="187">
        <v>2</v>
      </c>
      <c r="D20" s="188">
        <f t="shared" si="0"/>
        <v>2</v>
      </c>
      <c r="E20" s="189" t="s">
        <v>156</v>
      </c>
      <c r="F20" s="50"/>
      <c r="G20" s="51"/>
      <c r="I20" s="53"/>
    </row>
    <row r="21" spans="1:9" ht="41.25" customHeight="1">
      <c r="A21" s="186" t="s">
        <v>76</v>
      </c>
      <c r="B21" s="187">
        <v>3220</v>
      </c>
      <c r="C21" s="187">
        <v>1140</v>
      </c>
      <c r="D21" s="188">
        <f t="shared" si="0"/>
        <v>-2080</v>
      </c>
      <c r="E21" s="189">
        <f>ROUND(C21/B21*100,1)</f>
        <v>35.4</v>
      </c>
      <c r="F21" s="50"/>
      <c r="G21" s="51"/>
      <c r="I21" s="53"/>
    </row>
    <row r="22" spans="1:9" ht="19.5" customHeight="1">
      <c r="A22" s="186" t="s">
        <v>77</v>
      </c>
      <c r="B22" s="187">
        <v>70</v>
      </c>
      <c r="C22" s="187">
        <v>185</v>
      </c>
      <c r="D22" s="188">
        <f t="shared" si="0"/>
        <v>115</v>
      </c>
      <c r="E22" s="189">
        <f>ROUND(C22/B22*100,1)</f>
        <v>264.3</v>
      </c>
      <c r="F22" s="50"/>
      <c r="G22" s="51"/>
      <c r="I22" s="53"/>
    </row>
    <row r="23" spans="1:9" ht="39" customHeight="1">
      <c r="A23" s="186" t="s">
        <v>78</v>
      </c>
      <c r="B23" s="187">
        <v>53</v>
      </c>
      <c r="C23" s="187">
        <v>1153</v>
      </c>
      <c r="D23" s="188">
        <f t="shared" si="0"/>
        <v>1100</v>
      </c>
      <c r="E23" s="189">
        <f>ROUND(C23/B23*100,1)</f>
        <v>2175.5</v>
      </c>
      <c r="F23" s="50"/>
      <c r="G23" s="51"/>
      <c r="I23" s="53"/>
    </row>
    <row r="24" spans="1:9" ht="38.25" customHeight="1">
      <c r="A24" s="186" t="s">
        <v>79</v>
      </c>
      <c r="B24" s="187">
        <v>0</v>
      </c>
      <c r="C24" s="187">
        <v>8</v>
      </c>
      <c r="D24" s="188">
        <f t="shared" si="0"/>
        <v>8</v>
      </c>
      <c r="E24" s="189" t="s">
        <v>156</v>
      </c>
      <c r="F24" s="50"/>
      <c r="G24" s="51"/>
      <c r="I24" s="53"/>
    </row>
    <row r="25" spans="1:9" ht="22.5" customHeight="1" thickBot="1">
      <c r="A25" s="190" t="s">
        <v>80</v>
      </c>
      <c r="B25" s="191">
        <v>0</v>
      </c>
      <c r="C25" s="191">
        <v>0</v>
      </c>
      <c r="D25" s="192">
        <f t="shared" si="0"/>
        <v>0</v>
      </c>
      <c r="E25" s="189" t="s">
        <v>156</v>
      </c>
      <c r="F25" s="50"/>
      <c r="G25" s="51"/>
      <c r="I25" s="53"/>
    </row>
    <row r="26" spans="1:9" ht="15.75">
      <c r="A26" s="56"/>
      <c r="B26" s="56"/>
      <c r="C26" s="56"/>
      <c r="D26" s="56"/>
      <c r="E26" s="56"/>
      <c r="I26" s="53"/>
    </row>
    <row r="27" spans="1:5" ht="12.75">
      <c r="A27" s="56"/>
      <c r="B27" s="56"/>
      <c r="C27" s="56"/>
      <c r="D27" s="56"/>
      <c r="E27" s="56"/>
    </row>
  </sheetData>
  <sheetProtection/>
  <mergeCells count="5">
    <mergeCell ref="A1:E1"/>
    <mergeCell ref="A2:E2"/>
    <mergeCell ref="A4:A5"/>
    <mergeCell ref="D4:E4"/>
    <mergeCell ref="B4:C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4">
      <selection activeCell="B5" sqref="B5"/>
    </sheetView>
  </sheetViews>
  <sheetFormatPr defaultColWidth="8.8515625" defaultRowHeight="15"/>
  <cols>
    <col min="1" max="1" width="52.8515625" style="52" customWidth="1"/>
    <col min="2" max="2" width="21.28125" style="52" customWidth="1"/>
    <col min="3" max="3" width="21.57421875" style="52" customWidth="1"/>
    <col min="4" max="4" width="19.28125" style="52" customWidth="1"/>
    <col min="5" max="5" width="18.140625" style="52" customWidth="1"/>
    <col min="6" max="6" width="8.8515625" style="52" customWidth="1"/>
    <col min="7" max="7" width="10.8515625" style="52" bestFit="1" customWidth="1"/>
    <col min="8" max="16384" width="8.8515625" style="52" customWidth="1"/>
  </cols>
  <sheetData>
    <row r="1" spans="1:5" s="211" customFormat="1" ht="53.25" customHeight="1">
      <c r="A1" s="257" t="s">
        <v>175</v>
      </c>
      <c r="B1" s="257"/>
      <c r="C1" s="257"/>
      <c r="D1" s="257"/>
      <c r="E1" s="257"/>
    </row>
    <row r="2" spans="1:5" s="47" customFormat="1" ht="20.25" customHeight="1">
      <c r="A2" s="258" t="s">
        <v>81</v>
      </c>
      <c r="B2" s="258"/>
      <c r="C2" s="258"/>
      <c r="D2" s="258"/>
      <c r="E2" s="258"/>
    </row>
    <row r="3" spans="1:5" s="47" customFormat="1" ht="5.25" customHeight="1" thickBot="1">
      <c r="A3" s="166"/>
      <c r="B3" s="166"/>
      <c r="C3" s="166"/>
      <c r="D3" s="166"/>
      <c r="E3" s="166"/>
    </row>
    <row r="4" spans="1:5" s="49" customFormat="1" ht="27.75" customHeight="1">
      <c r="A4" s="259"/>
      <c r="B4" s="263" t="s">
        <v>180</v>
      </c>
      <c r="C4" s="264"/>
      <c r="D4" s="261" t="s">
        <v>115</v>
      </c>
      <c r="E4" s="262"/>
    </row>
    <row r="5" spans="1:5" s="49" customFormat="1" ht="37.5" customHeight="1">
      <c r="A5" s="260"/>
      <c r="B5" s="226" t="s">
        <v>2</v>
      </c>
      <c r="C5" s="226" t="s">
        <v>159</v>
      </c>
      <c r="D5" s="170" t="s">
        <v>117</v>
      </c>
      <c r="E5" s="171" t="s">
        <v>4</v>
      </c>
    </row>
    <row r="6" spans="1:7" s="58" customFormat="1" ht="34.5" customHeight="1">
      <c r="A6" s="172" t="s">
        <v>155</v>
      </c>
      <c r="B6" s="57">
        <f>SUM(B7:B15)</f>
        <v>6296</v>
      </c>
      <c r="C6" s="57">
        <f>SUM(C7:C15)</f>
        <v>3332</v>
      </c>
      <c r="D6" s="57">
        <f>C6-B6</f>
        <v>-2964</v>
      </c>
      <c r="E6" s="173">
        <f>ROUND(C6/B6*100,1)</f>
        <v>52.9</v>
      </c>
      <c r="G6" s="59"/>
    </row>
    <row r="7" spans="1:11" ht="51" customHeight="1">
      <c r="A7" s="174" t="s">
        <v>82</v>
      </c>
      <c r="B7" s="60">
        <v>1857</v>
      </c>
      <c r="C7" s="60">
        <v>422</v>
      </c>
      <c r="D7" s="61">
        <f aca="true" t="shared" si="0" ref="D7:D15">C7-B7</f>
        <v>-1435</v>
      </c>
      <c r="E7" s="175">
        <f aca="true" t="shared" si="1" ref="E7:E15">ROUND(C7/B7*100,1)</f>
        <v>22.7</v>
      </c>
      <c r="G7" s="59"/>
      <c r="H7" s="62"/>
      <c r="K7" s="62"/>
    </row>
    <row r="8" spans="1:11" ht="35.25" customHeight="1">
      <c r="A8" s="174" t="s">
        <v>83</v>
      </c>
      <c r="B8" s="60">
        <v>1496</v>
      </c>
      <c r="C8" s="60">
        <v>948</v>
      </c>
      <c r="D8" s="61">
        <f t="shared" si="0"/>
        <v>-548</v>
      </c>
      <c r="E8" s="175">
        <f t="shared" si="1"/>
        <v>63.4</v>
      </c>
      <c r="G8" s="59"/>
      <c r="H8" s="62"/>
      <c r="K8" s="62"/>
    </row>
    <row r="9" spans="1:11" s="54" customFormat="1" ht="25.5" customHeight="1">
      <c r="A9" s="174" t="s">
        <v>84</v>
      </c>
      <c r="B9" s="60">
        <v>518</v>
      </c>
      <c r="C9" s="60">
        <v>896</v>
      </c>
      <c r="D9" s="61">
        <f t="shared" si="0"/>
        <v>378</v>
      </c>
      <c r="E9" s="175">
        <f t="shared" si="1"/>
        <v>173</v>
      </c>
      <c r="F9" s="52"/>
      <c r="G9" s="59"/>
      <c r="H9" s="62"/>
      <c r="I9" s="52"/>
      <c r="K9" s="62"/>
    </row>
    <row r="10" spans="1:11" ht="36.75" customHeight="1">
      <c r="A10" s="174" t="s">
        <v>85</v>
      </c>
      <c r="B10" s="60">
        <v>78</v>
      </c>
      <c r="C10" s="60">
        <v>80</v>
      </c>
      <c r="D10" s="61">
        <f t="shared" si="0"/>
        <v>2</v>
      </c>
      <c r="E10" s="175">
        <f t="shared" si="1"/>
        <v>102.6</v>
      </c>
      <c r="G10" s="59"/>
      <c r="H10" s="62"/>
      <c r="K10" s="62"/>
    </row>
    <row r="11" spans="1:11" ht="28.5" customHeight="1">
      <c r="A11" s="174" t="s">
        <v>86</v>
      </c>
      <c r="B11" s="60">
        <v>93</v>
      </c>
      <c r="C11" s="60">
        <v>361</v>
      </c>
      <c r="D11" s="61">
        <f t="shared" si="0"/>
        <v>268</v>
      </c>
      <c r="E11" s="175">
        <f t="shared" si="1"/>
        <v>388.2</v>
      </c>
      <c r="G11" s="59"/>
      <c r="H11" s="62"/>
      <c r="K11" s="62"/>
    </row>
    <row r="12" spans="1:11" ht="59.25" customHeight="1">
      <c r="A12" s="174" t="s">
        <v>87</v>
      </c>
      <c r="B12" s="60">
        <v>0</v>
      </c>
      <c r="C12" s="60">
        <v>29</v>
      </c>
      <c r="D12" s="61">
        <f t="shared" si="0"/>
        <v>29</v>
      </c>
      <c r="E12" s="175" t="s">
        <v>157</v>
      </c>
      <c r="G12" s="59"/>
      <c r="H12" s="62"/>
      <c r="K12" s="62"/>
    </row>
    <row r="13" spans="1:18" ht="30.75" customHeight="1">
      <c r="A13" s="174" t="s">
        <v>88</v>
      </c>
      <c r="B13" s="60">
        <v>1160</v>
      </c>
      <c r="C13" s="60">
        <v>86</v>
      </c>
      <c r="D13" s="61">
        <f t="shared" si="0"/>
        <v>-1074</v>
      </c>
      <c r="E13" s="175">
        <f t="shared" si="1"/>
        <v>7.4</v>
      </c>
      <c r="G13" s="59"/>
      <c r="H13" s="62"/>
      <c r="K13" s="62"/>
      <c r="R13" s="63"/>
    </row>
    <row r="14" spans="1:18" ht="75" customHeight="1">
      <c r="A14" s="174" t="s">
        <v>89</v>
      </c>
      <c r="B14" s="60">
        <v>531</v>
      </c>
      <c r="C14" s="60">
        <v>182</v>
      </c>
      <c r="D14" s="61">
        <f t="shared" si="0"/>
        <v>-349</v>
      </c>
      <c r="E14" s="175">
        <f t="shared" si="1"/>
        <v>34.3</v>
      </c>
      <c r="G14" s="59"/>
      <c r="H14" s="62"/>
      <c r="K14" s="62"/>
      <c r="R14" s="63"/>
    </row>
    <row r="15" spans="1:18" ht="33" customHeight="1" thickBot="1">
      <c r="A15" s="176" t="s">
        <v>90</v>
      </c>
      <c r="B15" s="177">
        <v>563</v>
      </c>
      <c r="C15" s="177">
        <v>328</v>
      </c>
      <c r="D15" s="178">
        <f t="shared" si="0"/>
        <v>-235</v>
      </c>
      <c r="E15" s="179">
        <f t="shared" si="1"/>
        <v>58.3</v>
      </c>
      <c r="G15" s="59"/>
      <c r="H15" s="62"/>
      <c r="K15" s="62"/>
      <c r="R15" s="63"/>
    </row>
    <row r="16" spans="1:18" ht="12.75">
      <c r="A16" s="56"/>
      <c r="B16" s="56"/>
      <c r="C16" s="56"/>
      <c r="D16" s="56"/>
      <c r="R16" s="63"/>
    </row>
    <row r="17" spans="1:18" ht="12.75">
      <c r="A17" s="56"/>
      <c r="B17" s="56"/>
      <c r="C17" s="56"/>
      <c r="D17" s="56"/>
      <c r="R17" s="63"/>
    </row>
    <row r="18" ht="12.75">
      <c r="R18" s="63"/>
    </row>
    <row r="19" ht="12.75">
      <c r="R19" s="63"/>
    </row>
    <row r="20" ht="12.75">
      <c r="R20" s="63"/>
    </row>
    <row r="21" ht="12.75">
      <c r="R21" s="63"/>
    </row>
  </sheetData>
  <sheetProtection/>
  <mergeCells count="5">
    <mergeCell ref="A1:E1"/>
    <mergeCell ref="A2:E2"/>
    <mergeCell ref="A4:A5"/>
    <mergeCell ref="D4:E4"/>
    <mergeCell ref="B4:C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30"/>
  <sheetViews>
    <sheetView view="pageBreakPreview" zoomScaleSheetLayoutView="100" zoomScalePageLayoutView="0" workbookViewId="0" topLeftCell="A19">
      <selection activeCell="A32" sqref="A32"/>
    </sheetView>
  </sheetViews>
  <sheetFormatPr defaultColWidth="9.140625" defaultRowHeight="15"/>
  <cols>
    <col min="1" max="1" width="54.00390625" style="1" customWidth="1"/>
    <col min="2" max="2" width="11.421875" style="1" customWidth="1"/>
    <col min="3" max="3" width="11.57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75" t="s">
        <v>148</v>
      </c>
      <c r="B1" s="275"/>
      <c r="C1" s="275"/>
      <c r="D1" s="275"/>
      <c r="E1" s="275"/>
    </row>
    <row r="2" spans="1:5" ht="23.25" customHeight="1">
      <c r="A2" s="276" t="s">
        <v>178</v>
      </c>
      <c r="B2" s="276"/>
      <c r="C2" s="276"/>
      <c r="D2" s="276"/>
      <c r="E2" s="276"/>
    </row>
    <row r="3" spans="1:6" ht="19.5" customHeight="1">
      <c r="A3" s="270" t="s">
        <v>0</v>
      </c>
      <c r="B3" s="278" t="s">
        <v>180</v>
      </c>
      <c r="C3" s="279"/>
      <c r="D3" s="277" t="s">
        <v>3</v>
      </c>
      <c r="E3" s="277"/>
      <c r="F3" s="2"/>
    </row>
    <row r="4" spans="1:6" ht="30" customHeight="1">
      <c r="A4" s="270"/>
      <c r="B4" s="217" t="s">
        <v>2</v>
      </c>
      <c r="C4" s="217" t="s">
        <v>159</v>
      </c>
      <c r="D4" s="46" t="s">
        <v>4</v>
      </c>
      <c r="E4" s="64" t="s">
        <v>161</v>
      </c>
      <c r="F4" s="2"/>
    </row>
    <row r="5" spans="1:5" ht="25.5" customHeight="1">
      <c r="A5" s="79" t="s">
        <v>5</v>
      </c>
      <c r="B5" s="66">
        <v>44.5</v>
      </c>
      <c r="C5" s="66">
        <v>39.2</v>
      </c>
      <c r="D5" s="67">
        <f aca="true" t="shared" si="0" ref="D5:D19">ROUND(C5/B5*100,1)</f>
        <v>88.1</v>
      </c>
      <c r="E5" s="68">
        <f aca="true" t="shared" si="1" ref="E5:E18">C5-B5</f>
        <v>-5.299999999999997</v>
      </c>
    </row>
    <row r="6" spans="1:5" s="5" customFormat="1" ht="21.75" customHeight="1">
      <c r="A6" s="80" t="s">
        <v>6</v>
      </c>
      <c r="B6" s="71">
        <v>20.953</v>
      </c>
      <c r="C6" s="71">
        <v>16.411</v>
      </c>
      <c r="D6" s="72">
        <f t="shared" si="0"/>
        <v>78.3</v>
      </c>
      <c r="E6" s="208">
        <f t="shared" si="1"/>
        <v>-4.541999999999998</v>
      </c>
    </row>
    <row r="7" spans="1:9" ht="33" customHeight="1">
      <c r="A7" s="79" t="s">
        <v>7</v>
      </c>
      <c r="B7" s="66">
        <v>23.262</v>
      </c>
      <c r="C7" s="65">
        <v>22.941</v>
      </c>
      <c r="D7" s="67">
        <f t="shared" si="0"/>
        <v>98.6</v>
      </c>
      <c r="E7" s="67">
        <f t="shared" si="1"/>
        <v>-0.3210000000000015</v>
      </c>
      <c r="F7" s="5"/>
      <c r="G7" s="5"/>
      <c r="H7" s="5"/>
      <c r="I7" s="5"/>
    </row>
    <row r="8" spans="1:9" ht="31.5">
      <c r="A8" s="81" t="s">
        <v>91</v>
      </c>
      <c r="B8" s="71">
        <v>7.618</v>
      </c>
      <c r="C8" s="74">
        <v>9.201</v>
      </c>
      <c r="D8" s="67">
        <f t="shared" si="0"/>
        <v>120.8</v>
      </c>
      <c r="E8" s="67">
        <f t="shared" si="1"/>
        <v>1.5830000000000002</v>
      </c>
      <c r="F8" s="5"/>
      <c r="G8" s="5"/>
      <c r="H8" s="5"/>
      <c r="I8" s="5"/>
    </row>
    <row r="9" spans="1:14" ht="33" customHeight="1">
      <c r="A9" s="82" t="s">
        <v>8</v>
      </c>
      <c r="B9" s="75">
        <f>B8/B7%</f>
        <v>32.74868884876623</v>
      </c>
      <c r="C9" s="75">
        <f>C8/C7%</f>
        <v>40.107231594089185</v>
      </c>
      <c r="D9" s="266" t="s">
        <v>177</v>
      </c>
      <c r="E9" s="267"/>
      <c r="F9" s="4"/>
      <c r="G9" s="3"/>
      <c r="N9" s="2"/>
    </row>
    <row r="10" spans="1:7" ht="35.25" customHeight="1">
      <c r="A10" s="80" t="s">
        <v>151</v>
      </c>
      <c r="B10" s="194">
        <v>15</v>
      </c>
      <c r="C10" s="194">
        <v>26</v>
      </c>
      <c r="D10" s="76">
        <f>ROUND(C10/B10*100,1)</f>
        <v>173.3</v>
      </c>
      <c r="E10" s="195">
        <f>C10-B10</f>
        <v>11</v>
      </c>
      <c r="F10" s="4"/>
      <c r="G10" s="3"/>
    </row>
    <row r="11" spans="1:7" ht="38.25" customHeight="1">
      <c r="A11" s="80" t="s">
        <v>163</v>
      </c>
      <c r="B11" s="194">
        <v>719</v>
      </c>
      <c r="C11" s="194">
        <v>399</v>
      </c>
      <c r="D11" s="76">
        <f>ROUND(C11/B11*100,1)</f>
        <v>55.5</v>
      </c>
      <c r="E11" s="206">
        <f>C11-B11</f>
        <v>-320</v>
      </c>
      <c r="F11" s="4"/>
      <c r="G11" s="3"/>
    </row>
    <row r="12" spans="1:9" ht="33" customHeight="1">
      <c r="A12" s="80" t="s">
        <v>9</v>
      </c>
      <c r="B12" s="74">
        <v>8.985</v>
      </c>
      <c r="C12" s="71">
        <v>7.002</v>
      </c>
      <c r="D12" s="72">
        <f t="shared" si="0"/>
        <v>77.9</v>
      </c>
      <c r="E12" s="73">
        <f t="shared" si="1"/>
        <v>-1.9829999999999997</v>
      </c>
      <c r="H12" s="5"/>
      <c r="I12" s="5"/>
    </row>
    <row r="13" spans="1:9" ht="19.5" customHeight="1">
      <c r="A13" s="80" t="s">
        <v>162</v>
      </c>
      <c r="B13" s="74">
        <v>1.98</v>
      </c>
      <c r="C13" s="71">
        <v>3.641</v>
      </c>
      <c r="D13" s="72">
        <f>ROUND(C13/B13*100,1)</f>
        <v>183.9</v>
      </c>
      <c r="E13" s="73">
        <f>C13-B13</f>
        <v>1.661</v>
      </c>
      <c r="H13" s="5"/>
      <c r="I13" s="5"/>
    </row>
    <row r="14" spans="1:5" ht="24" customHeight="1">
      <c r="A14" s="80" t="s">
        <v>152</v>
      </c>
      <c r="B14" s="196">
        <v>23</v>
      </c>
      <c r="C14" s="194">
        <v>40</v>
      </c>
      <c r="D14" s="72">
        <f>ROUND(C14/B14*100,1)</f>
        <v>173.9</v>
      </c>
      <c r="E14" s="73">
        <f>C14-B14</f>
        <v>17</v>
      </c>
    </row>
    <row r="15" spans="1:9" ht="33.75" customHeight="1">
      <c r="A15" s="79" t="s">
        <v>10</v>
      </c>
      <c r="B15" s="26">
        <v>10.05</v>
      </c>
      <c r="C15" s="26">
        <v>9.332</v>
      </c>
      <c r="D15" s="67">
        <f t="shared" si="0"/>
        <v>92.9</v>
      </c>
      <c r="E15" s="209">
        <f t="shared" si="1"/>
        <v>-0.718</v>
      </c>
      <c r="F15" s="5"/>
      <c r="H15" s="5"/>
      <c r="I15" s="5"/>
    </row>
    <row r="16" spans="1:9" ht="34.5" customHeight="1">
      <c r="A16" s="80" t="s">
        <v>92</v>
      </c>
      <c r="B16" s="71">
        <v>8.607</v>
      </c>
      <c r="C16" s="71">
        <v>7.746</v>
      </c>
      <c r="D16" s="77">
        <f t="shared" si="0"/>
        <v>90</v>
      </c>
      <c r="E16" s="72">
        <f t="shared" si="1"/>
        <v>-0.8609999999999989</v>
      </c>
      <c r="F16" s="6"/>
      <c r="H16" s="5"/>
      <c r="I16" s="5"/>
    </row>
    <row r="17" spans="1:11" ht="22.5" customHeight="1">
      <c r="A17" s="79" t="s">
        <v>11</v>
      </c>
      <c r="B17" s="65">
        <v>36.424</v>
      </c>
      <c r="C17" s="65">
        <v>37.542</v>
      </c>
      <c r="D17" s="67">
        <f t="shared" si="0"/>
        <v>103.1</v>
      </c>
      <c r="E17" s="68">
        <f t="shared" si="1"/>
        <v>1.118000000000002</v>
      </c>
      <c r="F17" s="6"/>
      <c r="H17" s="5"/>
      <c r="I17" s="5"/>
      <c r="K17" s="7"/>
    </row>
    <row r="18" spans="1:6" s="5" customFormat="1" ht="19.5" customHeight="1">
      <c r="A18" s="80" t="s">
        <v>6</v>
      </c>
      <c r="B18" s="210">
        <v>33.6</v>
      </c>
      <c r="C18" s="210">
        <v>34.1</v>
      </c>
      <c r="D18" s="72">
        <f t="shared" si="0"/>
        <v>101.5</v>
      </c>
      <c r="E18" s="208">
        <f t="shared" si="1"/>
        <v>0.5</v>
      </c>
      <c r="F18" s="207"/>
    </row>
    <row r="19" spans="1:6" ht="37.5" customHeight="1">
      <c r="A19" s="79" t="s">
        <v>182</v>
      </c>
      <c r="B19" s="78">
        <v>1791</v>
      </c>
      <c r="C19" s="69">
        <v>2329</v>
      </c>
      <c r="D19" s="72">
        <f t="shared" si="0"/>
        <v>130</v>
      </c>
      <c r="E19" s="229">
        <v>538</v>
      </c>
      <c r="F19" s="6"/>
    </row>
    <row r="20" spans="1:5" ht="9" customHeight="1">
      <c r="A20" s="268" t="s">
        <v>183</v>
      </c>
      <c r="B20" s="268"/>
      <c r="C20" s="268"/>
      <c r="D20" s="268"/>
      <c r="E20" s="268"/>
    </row>
    <row r="21" spans="1:5" ht="21.75" customHeight="1">
      <c r="A21" s="269"/>
      <c r="B21" s="269"/>
      <c r="C21" s="269"/>
      <c r="D21" s="269"/>
      <c r="E21" s="269"/>
    </row>
    <row r="22" spans="1:5" ht="12.75" customHeight="1">
      <c r="A22" s="270" t="s">
        <v>0</v>
      </c>
      <c r="B22" s="270" t="s">
        <v>149</v>
      </c>
      <c r="C22" s="270" t="s">
        <v>150</v>
      </c>
      <c r="D22" s="271" t="s">
        <v>3</v>
      </c>
      <c r="E22" s="272"/>
    </row>
    <row r="23" spans="1:5" ht="39.75" customHeight="1">
      <c r="A23" s="270"/>
      <c r="B23" s="270"/>
      <c r="C23" s="270"/>
      <c r="D23" s="46" t="s">
        <v>4</v>
      </c>
      <c r="E23" s="64" t="s">
        <v>33</v>
      </c>
    </row>
    <row r="24" spans="1:9" ht="26.25" customHeight="1">
      <c r="A24" s="79" t="s">
        <v>5</v>
      </c>
      <c r="B24" s="65">
        <v>23.434</v>
      </c>
      <c r="C24" s="66">
        <v>20.596</v>
      </c>
      <c r="D24" s="67">
        <f>ROUND(C24/B24*100,1)</f>
        <v>87.9</v>
      </c>
      <c r="E24" s="68">
        <f>C24-B24</f>
        <v>-2.838000000000001</v>
      </c>
      <c r="H24" s="5"/>
      <c r="I24" s="5"/>
    </row>
    <row r="25" spans="1:9" ht="31.5">
      <c r="A25" s="79" t="s">
        <v>13</v>
      </c>
      <c r="B25" s="65">
        <v>18.064</v>
      </c>
      <c r="C25" s="66">
        <v>15.984</v>
      </c>
      <c r="D25" s="67">
        <f>ROUND(C25/B25*100,1)</f>
        <v>88.5</v>
      </c>
      <c r="E25" s="67">
        <f>C25-B25</f>
        <v>-2.08</v>
      </c>
      <c r="H25" s="5"/>
      <c r="I25" s="5"/>
    </row>
    <row r="26" spans="1:9" ht="24" customHeight="1">
      <c r="A26" s="79" t="s">
        <v>14</v>
      </c>
      <c r="B26" s="66">
        <v>3.815</v>
      </c>
      <c r="C26" s="66">
        <v>4.094</v>
      </c>
      <c r="D26" s="67">
        <f>ROUND(C26/B26*100,1)</f>
        <v>107.3</v>
      </c>
      <c r="E26" s="46">
        <f>C26-B26</f>
        <v>0.27900000000000036</v>
      </c>
      <c r="H26" s="5"/>
      <c r="I26" s="5"/>
    </row>
    <row r="27" spans="1:9" ht="34.5" customHeight="1">
      <c r="A27" s="79" t="s">
        <v>15</v>
      </c>
      <c r="B27" s="66">
        <v>1.862</v>
      </c>
      <c r="C27" s="66">
        <v>2.93</v>
      </c>
      <c r="D27" s="67">
        <f>ROUND(C27/B27*100,1)</f>
        <v>157.4</v>
      </c>
      <c r="E27" s="46">
        <f>C27-B27</f>
        <v>1.068</v>
      </c>
      <c r="H27" s="5"/>
      <c r="I27" s="5"/>
    </row>
    <row r="28" spans="1:10" ht="33" customHeight="1">
      <c r="A28" s="83" t="s">
        <v>16</v>
      </c>
      <c r="B28" s="69">
        <v>3921</v>
      </c>
      <c r="C28" s="69">
        <v>4892</v>
      </c>
      <c r="D28" s="68">
        <f>ROUND(C28/B28*100,1)</f>
        <v>124.8</v>
      </c>
      <c r="E28" s="70" t="s">
        <v>179</v>
      </c>
      <c r="F28" s="6"/>
      <c r="G28" s="6"/>
      <c r="I28" s="6"/>
      <c r="J28" s="8"/>
    </row>
    <row r="29" spans="1:5" ht="24.75" customHeight="1">
      <c r="A29" s="79" t="s">
        <v>17</v>
      </c>
      <c r="B29" s="227">
        <v>6</v>
      </c>
      <c r="C29" s="228">
        <v>5</v>
      </c>
      <c r="D29" s="273" t="s">
        <v>119</v>
      </c>
      <c r="E29" s="274"/>
    </row>
    <row r="30" spans="1:5" ht="33" customHeight="1">
      <c r="A30" s="265"/>
      <c r="B30" s="265"/>
      <c r="C30" s="265"/>
      <c r="D30" s="265"/>
      <c r="E30" s="265"/>
    </row>
  </sheetData>
  <sheetProtection/>
  <mergeCells count="13">
    <mergeCell ref="A1:E1"/>
    <mergeCell ref="A2:E2"/>
    <mergeCell ref="A3:A4"/>
    <mergeCell ref="D3:E3"/>
    <mergeCell ref="B3:C3"/>
    <mergeCell ref="A30:E30"/>
    <mergeCell ref="D9:E9"/>
    <mergeCell ref="A20:E21"/>
    <mergeCell ref="A22:A23"/>
    <mergeCell ref="B22:B23"/>
    <mergeCell ref="C22:C23"/>
    <mergeCell ref="D22:E22"/>
    <mergeCell ref="D29:E29"/>
  </mergeCells>
  <printOptions horizontalCentered="1"/>
  <pageMargins left="0.3937007874015748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O39"/>
  <sheetViews>
    <sheetView tabSelected="1" view="pageBreakPreview" zoomScale="75" zoomScaleNormal="75" zoomScaleSheetLayoutView="75" zoomScalePageLayoutView="0" workbookViewId="0" topLeftCell="A1">
      <pane xSplit="1" ySplit="8" topLeftCell="B18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V12" sqref="AV12"/>
    </sheetView>
  </sheetViews>
  <sheetFormatPr defaultColWidth="9.140625" defaultRowHeight="15"/>
  <cols>
    <col min="1" max="1" width="18.7109375" style="12" customWidth="1"/>
    <col min="2" max="3" width="10.00390625" style="12" customWidth="1"/>
    <col min="4" max="4" width="8.57421875" style="12" customWidth="1"/>
    <col min="5" max="5" width="9.28125" style="12" customWidth="1"/>
    <col min="6" max="6" width="9.8515625" style="12" customWidth="1"/>
    <col min="7" max="7" width="8.8515625" style="12" customWidth="1"/>
    <col min="8" max="8" width="7.57421875" style="12" customWidth="1"/>
    <col min="9" max="9" width="8.7109375" style="12" customWidth="1"/>
    <col min="10" max="11" width="10.00390625" style="12" customWidth="1"/>
    <col min="12" max="12" width="7.421875" style="12" customWidth="1"/>
    <col min="13" max="13" width="8.7109375" style="12" customWidth="1"/>
    <col min="14" max="15" width="10.00390625" style="12" customWidth="1"/>
    <col min="16" max="16" width="8.140625" style="12" customWidth="1"/>
    <col min="17" max="17" width="6.57421875" style="12" customWidth="1"/>
    <col min="18" max="19" width="8.28125" style="12" customWidth="1"/>
    <col min="20" max="20" width="7.421875" style="12" customWidth="1"/>
    <col min="21" max="21" width="8.57421875" style="12" customWidth="1"/>
    <col min="22" max="22" width="10.57421875" style="12" customWidth="1"/>
    <col min="23" max="23" width="9.57421875" style="12" customWidth="1"/>
    <col min="24" max="24" width="6.421875" style="12" customWidth="1"/>
    <col min="25" max="25" width="8.421875" style="12" customWidth="1"/>
    <col min="26" max="27" width="8.8515625" style="12" customWidth="1"/>
    <col min="28" max="28" width="7.8515625" style="12" customWidth="1"/>
    <col min="29" max="29" width="8.28125" style="12" customWidth="1"/>
    <col min="30" max="30" width="8.421875" style="12" customWidth="1"/>
    <col min="31" max="31" width="8.8515625" style="12" customWidth="1"/>
    <col min="32" max="32" width="6.7109375" style="12" customWidth="1"/>
    <col min="33" max="33" width="8.8515625" style="12" customWidth="1"/>
    <col min="34" max="34" width="8.57421875" style="12" customWidth="1"/>
    <col min="35" max="35" width="9.421875" style="12" customWidth="1"/>
    <col min="36" max="37" width="7.28125" style="12" customWidth="1"/>
    <col min="38" max="38" width="10.00390625" style="12" customWidth="1"/>
    <col min="39" max="39" width="10.7109375" style="12" customWidth="1"/>
    <col min="40" max="40" width="7.421875" style="12" customWidth="1"/>
    <col min="41" max="41" width="7.7109375" style="12" customWidth="1"/>
    <col min="42" max="42" width="10.28125" style="12" customWidth="1"/>
    <col min="43" max="43" width="9.7109375" style="12" customWidth="1"/>
    <col min="44" max="44" width="6.7109375" style="12" customWidth="1"/>
    <col min="45" max="45" width="8.140625" style="12" customWidth="1"/>
    <col min="46" max="46" width="9.140625" style="12" customWidth="1"/>
    <col min="47" max="47" width="9.00390625" style="12" customWidth="1"/>
    <col min="48" max="48" width="6.57421875" style="12" customWidth="1"/>
    <col min="49" max="49" width="8.28125" style="12" customWidth="1"/>
    <col min="50" max="50" width="8.7109375" style="12" customWidth="1"/>
    <col min="51" max="51" width="9.421875" style="12" customWidth="1"/>
    <col min="52" max="52" width="7.00390625" style="12" customWidth="1"/>
    <col min="53" max="53" width="9.00390625" style="12" customWidth="1"/>
    <col min="54" max="56" width="9.57421875" style="12" customWidth="1"/>
    <col min="57" max="57" width="9.140625" style="12" customWidth="1"/>
    <col min="58" max="58" width="8.421875" style="12" customWidth="1"/>
    <col min="59" max="61" width="10.28125" style="12" customWidth="1"/>
    <col min="62" max="62" width="6.57421875" style="12" customWidth="1"/>
    <col min="63" max="63" width="9.28125" style="12" customWidth="1"/>
    <col min="64" max="16384" width="9.140625" style="12" customWidth="1"/>
  </cols>
  <sheetData>
    <row r="1" spans="1:62" ht="21.75" customHeight="1">
      <c r="A1" s="9"/>
      <c r="B1" s="283" t="s">
        <v>167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"/>
      <c r="AM1" s="11"/>
      <c r="AN1" s="11"/>
      <c r="AO1" s="11"/>
      <c r="AP1" s="11"/>
      <c r="AQ1" s="11"/>
      <c r="AR1" s="11"/>
      <c r="AT1" s="13"/>
      <c r="AV1" s="13"/>
      <c r="AW1" s="13"/>
      <c r="AY1" s="14"/>
      <c r="BD1" s="14"/>
      <c r="BE1" s="14"/>
      <c r="BJ1" s="14"/>
    </row>
    <row r="2" spans="1:59" s="224" customFormat="1" ht="27.75" customHeight="1">
      <c r="A2" s="219"/>
      <c r="B2" s="284" t="s">
        <v>176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1"/>
      <c r="AM2" s="222" t="s">
        <v>18</v>
      </c>
      <c r="AN2" s="221"/>
      <c r="AO2" s="221"/>
      <c r="AP2" s="221"/>
      <c r="AQ2" s="221"/>
      <c r="AR2" s="221"/>
      <c r="AS2" s="221"/>
      <c r="AT2" s="17"/>
      <c r="AU2" s="17"/>
      <c r="AV2" s="17"/>
      <c r="AW2" s="17"/>
      <c r="AX2" s="17"/>
      <c r="AY2" s="223"/>
      <c r="BB2" s="223"/>
      <c r="BG2" s="225" t="s">
        <v>18</v>
      </c>
    </row>
    <row r="3" spans="1:62" s="218" customFormat="1" ht="20.25" customHeight="1">
      <c r="A3" s="294"/>
      <c r="B3" s="297" t="s">
        <v>19</v>
      </c>
      <c r="C3" s="297"/>
      <c r="D3" s="297"/>
      <c r="E3" s="297"/>
      <c r="F3" s="285" t="s">
        <v>20</v>
      </c>
      <c r="G3" s="286"/>
      <c r="H3" s="286"/>
      <c r="I3" s="287"/>
      <c r="J3" s="285" t="s">
        <v>21</v>
      </c>
      <c r="K3" s="286"/>
      <c r="L3" s="286"/>
      <c r="M3" s="287"/>
      <c r="N3" s="285" t="s">
        <v>172</v>
      </c>
      <c r="O3" s="286"/>
      <c r="P3" s="286"/>
      <c r="Q3" s="287"/>
      <c r="R3" s="285" t="s">
        <v>22</v>
      </c>
      <c r="S3" s="286"/>
      <c r="T3" s="286"/>
      <c r="U3" s="287"/>
      <c r="V3" s="285" t="s">
        <v>23</v>
      </c>
      <c r="W3" s="286"/>
      <c r="X3" s="286"/>
      <c r="Y3" s="287"/>
      <c r="Z3" s="300" t="s">
        <v>170</v>
      </c>
      <c r="AA3" s="301"/>
      <c r="AB3" s="301"/>
      <c r="AC3" s="301"/>
      <c r="AD3" s="301"/>
      <c r="AE3" s="301"/>
      <c r="AF3" s="301"/>
      <c r="AG3" s="302"/>
      <c r="AH3" s="285" t="s">
        <v>25</v>
      </c>
      <c r="AI3" s="286"/>
      <c r="AJ3" s="286"/>
      <c r="AK3" s="287"/>
      <c r="AL3" s="308" t="s">
        <v>26</v>
      </c>
      <c r="AM3" s="308"/>
      <c r="AN3" s="308"/>
      <c r="AO3" s="308"/>
      <c r="AP3" s="297" t="s">
        <v>27</v>
      </c>
      <c r="AQ3" s="297"/>
      <c r="AR3" s="297"/>
      <c r="AS3" s="297"/>
      <c r="AT3" s="285" t="s">
        <v>28</v>
      </c>
      <c r="AU3" s="286"/>
      <c r="AV3" s="286"/>
      <c r="AW3" s="287"/>
      <c r="AX3" s="297" t="s">
        <v>29</v>
      </c>
      <c r="AY3" s="297"/>
      <c r="AZ3" s="297"/>
      <c r="BA3" s="297"/>
      <c r="BB3" s="285" t="s">
        <v>184</v>
      </c>
      <c r="BC3" s="286"/>
      <c r="BD3" s="287"/>
      <c r="BE3" s="285" t="s">
        <v>30</v>
      </c>
      <c r="BF3" s="286"/>
      <c r="BG3" s="286"/>
      <c r="BH3" s="286"/>
      <c r="BI3" s="287"/>
      <c r="BJ3" s="16"/>
    </row>
    <row r="4" spans="1:62" s="218" customFormat="1" ht="38.25" customHeight="1">
      <c r="A4" s="295"/>
      <c r="B4" s="297"/>
      <c r="C4" s="297"/>
      <c r="D4" s="297"/>
      <c r="E4" s="297"/>
      <c r="F4" s="288"/>
      <c r="G4" s="289"/>
      <c r="H4" s="289"/>
      <c r="I4" s="290"/>
      <c r="J4" s="288"/>
      <c r="K4" s="289"/>
      <c r="L4" s="289"/>
      <c r="M4" s="290"/>
      <c r="N4" s="288"/>
      <c r="O4" s="289"/>
      <c r="P4" s="289"/>
      <c r="Q4" s="290"/>
      <c r="R4" s="288"/>
      <c r="S4" s="289"/>
      <c r="T4" s="289"/>
      <c r="U4" s="290"/>
      <c r="V4" s="288"/>
      <c r="W4" s="289"/>
      <c r="X4" s="289"/>
      <c r="Y4" s="290"/>
      <c r="Z4" s="293" t="s">
        <v>171</v>
      </c>
      <c r="AA4" s="305"/>
      <c r="AB4" s="305"/>
      <c r="AC4" s="305"/>
      <c r="AD4" s="288" t="s">
        <v>24</v>
      </c>
      <c r="AE4" s="289"/>
      <c r="AF4" s="289"/>
      <c r="AG4" s="290"/>
      <c r="AH4" s="288"/>
      <c r="AI4" s="289"/>
      <c r="AJ4" s="289"/>
      <c r="AK4" s="290"/>
      <c r="AL4" s="308"/>
      <c r="AM4" s="308"/>
      <c r="AN4" s="308"/>
      <c r="AO4" s="308"/>
      <c r="AP4" s="297"/>
      <c r="AQ4" s="297"/>
      <c r="AR4" s="297"/>
      <c r="AS4" s="297"/>
      <c r="AT4" s="288"/>
      <c r="AU4" s="289"/>
      <c r="AV4" s="289"/>
      <c r="AW4" s="290"/>
      <c r="AX4" s="297"/>
      <c r="AY4" s="297"/>
      <c r="AZ4" s="297"/>
      <c r="BA4" s="297"/>
      <c r="BB4" s="288"/>
      <c r="BC4" s="289"/>
      <c r="BD4" s="290"/>
      <c r="BE4" s="288"/>
      <c r="BF4" s="289"/>
      <c r="BG4" s="289"/>
      <c r="BH4" s="289"/>
      <c r="BI4" s="290"/>
      <c r="BJ4" s="16"/>
    </row>
    <row r="5" spans="1:62" s="218" customFormat="1" ht="15" customHeight="1">
      <c r="A5" s="295"/>
      <c r="B5" s="298"/>
      <c r="C5" s="298"/>
      <c r="D5" s="298"/>
      <c r="E5" s="298"/>
      <c r="F5" s="288"/>
      <c r="G5" s="289"/>
      <c r="H5" s="289"/>
      <c r="I5" s="290"/>
      <c r="J5" s="291"/>
      <c r="K5" s="292"/>
      <c r="L5" s="292"/>
      <c r="M5" s="293"/>
      <c r="N5" s="291"/>
      <c r="O5" s="292"/>
      <c r="P5" s="292"/>
      <c r="Q5" s="293"/>
      <c r="R5" s="291"/>
      <c r="S5" s="292"/>
      <c r="T5" s="292"/>
      <c r="U5" s="293"/>
      <c r="V5" s="291"/>
      <c r="W5" s="292"/>
      <c r="X5" s="292"/>
      <c r="Y5" s="293"/>
      <c r="Z5" s="302"/>
      <c r="AA5" s="297"/>
      <c r="AB5" s="297"/>
      <c r="AC5" s="297"/>
      <c r="AD5" s="291"/>
      <c r="AE5" s="292"/>
      <c r="AF5" s="292"/>
      <c r="AG5" s="293"/>
      <c r="AH5" s="291"/>
      <c r="AI5" s="292"/>
      <c r="AJ5" s="292"/>
      <c r="AK5" s="293"/>
      <c r="AL5" s="308"/>
      <c r="AM5" s="308"/>
      <c r="AN5" s="308"/>
      <c r="AO5" s="308"/>
      <c r="AP5" s="297"/>
      <c r="AQ5" s="297"/>
      <c r="AR5" s="297"/>
      <c r="AS5" s="297"/>
      <c r="AT5" s="291"/>
      <c r="AU5" s="292"/>
      <c r="AV5" s="292"/>
      <c r="AW5" s="293"/>
      <c r="AX5" s="297"/>
      <c r="AY5" s="297"/>
      <c r="AZ5" s="297"/>
      <c r="BA5" s="297"/>
      <c r="BB5" s="291"/>
      <c r="BC5" s="292"/>
      <c r="BD5" s="293"/>
      <c r="BE5" s="291"/>
      <c r="BF5" s="292"/>
      <c r="BG5" s="292"/>
      <c r="BH5" s="292"/>
      <c r="BI5" s="293"/>
      <c r="BJ5" s="16"/>
    </row>
    <row r="6" spans="1:62" ht="30" customHeight="1">
      <c r="A6" s="295"/>
      <c r="B6" s="280">
        <v>2017</v>
      </c>
      <c r="C6" s="281">
        <v>2018</v>
      </c>
      <c r="D6" s="299" t="s">
        <v>31</v>
      </c>
      <c r="E6" s="299"/>
      <c r="F6" s="280">
        <v>2017</v>
      </c>
      <c r="G6" s="281">
        <v>2018</v>
      </c>
      <c r="H6" s="299" t="s">
        <v>31</v>
      </c>
      <c r="I6" s="299"/>
      <c r="J6" s="280">
        <v>2017</v>
      </c>
      <c r="K6" s="281">
        <v>2018</v>
      </c>
      <c r="L6" s="303" t="s">
        <v>31</v>
      </c>
      <c r="M6" s="304"/>
      <c r="N6" s="280">
        <v>2017</v>
      </c>
      <c r="O6" s="281">
        <v>2018</v>
      </c>
      <c r="P6" s="299" t="s">
        <v>31</v>
      </c>
      <c r="Q6" s="299"/>
      <c r="R6" s="280">
        <v>2017</v>
      </c>
      <c r="S6" s="281">
        <v>2018</v>
      </c>
      <c r="T6" s="306" t="s">
        <v>31</v>
      </c>
      <c r="U6" s="306"/>
      <c r="V6" s="280">
        <v>2017</v>
      </c>
      <c r="W6" s="281">
        <v>2018</v>
      </c>
      <c r="X6" s="299" t="s">
        <v>31</v>
      </c>
      <c r="Y6" s="299"/>
      <c r="Z6" s="280">
        <v>2017</v>
      </c>
      <c r="AA6" s="281">
        <v>2018</v>
      </c>
      <c r="AB6" s="299" t="s">
        <v>31</v>
      </c>
      <c r="AC6" s="299"/>
      <c r="AD6" s="280">
        <v>2017</v>
      </c>
      <c r="AE6" s="281">
        <v>2018</v>
      </c>
      <c r="AF6" s="299" t="s">
        <v>31</v>
      </c>
      <c r="AG6" s="299"/>
      <c r="AH6" s="280">
        <v>2017</v>
      </c>
      <c r="AI6" s="281">
        <v>2018</v>
      </c>
      <c r="AJ6" s="299" t="s">
        <v>31</v>
      </c>
      <c r="AK6" s="299"/>
      <c r="AL6" s="280">
        <v>2017</v>
      </c>
      <c r="AM6" s="281">
        <v>2018</v>
      </c>
      <c r="AN6" s="299" t="s">
        <v>31</v>
      </c>
      <c r="AO6" s="299"/>
      <c r="AP6" s="299" t="s">
        <v>32</v>
      </c>
      <c r="AQ6" s="299"/>
      <c r="AR6" s="299" t="s">
        <v>31</v>
      </c>
      <c r="AS6" s="299"/>
      <c r="AT6" s="280">
        <v>2017</v>
      </c>
      <c r="AU6" s="281">
        <v>2018</v>
      </c>
      <c r="AV6" s="299" t="s">
        <v>31</v>
      </c>
      <c r="AW6" s="299"/>
      <c r="AX6" s="280">
        <v>2017</v>
      </c>
      <c r="AY6" s="281">
        <v>2018</v>
      </c>
      <c r="AZ6" s="299" t="s">
        <v>31</v>
      </c>
      <c r="BA6" s="299"/>
      <c r="BB6" s="280">
        <v>2017</v>
      </c>
      <c r="BC6" s="281">
        <v>2018</v>
      </c>
      <c r="BD6" s="307" t="s">
        <v>33</v>
      </c>
      <c r="BE6" s="280">
        <v>2017</v>
      </c>
      <c r="BF6" s="281">
        <v>2018</v>
      </c>
      <c r="BG6" s="299" t="s">
        <v>31</v>
      </c>
      <c r="BH6" s="299"/>
      <c r="BI6" s="306" t="s">
        <v>34</v>
      </c>
      <c r="BJ6" s="17"/>
    </row>
    <row r="7" spans="1:62" s="21" customFormat="1" ht="18.75" customHeight="1">
      <c r="A7" s="296"/>
      <c r="B7" s="280"/>
      <c r="C7" s="282"/>
      <c r="D7" s="18" t="s">
        <v>4</v>
      </c>
      <c r="E7" s="18" t="s">
        <v>33</v>
      </c>
      <c r="F7" s="280"/>
      <c r="G7" s="282"/>
      <c r="H7" s="18" t="s">
        <v>4</v>
      </c>
      <c r="I7" s="18" t="s">
        <v>33</v>
      </c>
      <c r="J7" s="280"/>
      <c r="K7" s="282"/>
      <c r="L7" s="18" t="s">
        <v>4</v>
      </c>
      <c r="M7" s="18" t="s">
        <v>33</v>
      </c>
      <c r="N7" s="280"/>
      <c r="O7" s="282"/>
      <c r="P7" s="18" t="s">
        <v>4</v>
      </c>
      <c r="Q7" s="18" t="s">
        <v>33</v>
      </c>
      <c r="R7" s="280"/>
      <c r="S7" s="282"/>
      <c r="T7" s="19" t="s">
        <v>4</v>
      </c>
      <c r="U7" s="19" t="s">
        <v>33</v>
      </c>
      <c r="V7" s="280"/>
      <c r="W7" s="282"/>
      <c r="X7" s="18" t="s">
        <v>4</v>
      </c>
      <c r="Y7" s="18" t="s">
        <v>33</v>
      </c>
      <c r="Z7" s="280"/>
      <c r="AA7" s="282"/>
      <c r="AB7" s="18" t="s">
        <v>4</v>
      </c>
      <c r="AC7" s="18" t="s">
        <v>33</v>
      </c>
      <c r="AD7" s="280"/>
      <c r="AE7" s="282"/>
      <c r="AF7" s="18" t="s">
        <v>4</v>
      </c>
      <c r="AG7" s="18" t="s">
        <v>33</v>
      </c>
      <c r="AH7" s="280"/>
      <c r="AI7" s="282"/>
      <c r="AJ7" s="18" t="s">
        <v>4</v>
      </c>
      <c r="AK7" s="18" t="s">
        <v>33</v>
      </c>
      <c r="AL7" s="280"/>
      <c r="AM7" s="282"/>
      <c r="AN7" s="18" t="s">
        <v>4</v>
      </c>
      <c r="AO7" s="18" t="s">
        <v>33</v>
      </c>
      <c r="AP7" s="20">
        <v>2017</v>
      </c>
      <c r="AQ7" s="20">
        <v>2018</v>
      </c>
      <c r="AR7" s="18" t="s">
        <v>4</v>
      </c>
      <c r="AS7" s="18" t="s">
        <v>33</v>
      </c>
      <c r="AT7" s="280"/>
      <c r="AU7" s="282"/>
      <c r="AV7" s="18" t="s">
        <v>4</v>
      </c>
      <c r="AW7" s="18" t="s">
        <v>33</v>
      </c>
      <c r="AX7" s="280"/>
      <c r="AY7" s="282"/>
      <c r="AZ7" s="18" t="s">
        <v>4</v>
      </c>
      <c r="BA7" s="18" t="s">
        <v>33</v>
      </c>
      <c r="BB7" s="280"/>
      <c r="BC7" s="282"/>
      <c r="BD7" s="307"/>
      <c r="BE7" s="280"/>
      <c r="BF7" s="282"/>
      <c r="BG7" s="18" t="s">
        <v>4</v>
      </c>
      <c r="BH7" s="18" t="s">
        <v>33</v>
      </c>
      <c r="BI7" s="306"/>
      <c r="BJ7" s="17"/>
    </row>
    <row r="8" spans="1:62" ht="12.75" customHeight="1">
      <c r="A8" s="22" t="s">
        <v>35</v>
      </c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22">
        <v>10</v>
      </c>
      <c r="L8" s="22">
        <v>11</v>
      </c>
      <c r="M8" s="22">
        <v>12</v>
      </c>
      <c r="N8" s="22">
        <v>13</v>
      </c>
      <c r="O8" s="22">
        <v>14</v>
      </c>
      <c r="P8" s="22">
        <v>15</v>
      </c>
      <c r="Q8" s="22">
        <v>16</v>
      </c>
      <c r="R8" s="22">
        <v>17</v>
      </c>
      <c r="S8" s="22">
        <v>18</v>
      </c>
      <c r="T8" s="22">
        <v>19</v>
      </c>
      <c r="U8" s="22">
        <v>20</v>
      </c>
      <c r="V8" s="22">
        <v>21</v>
      </c>
      <c r="W8" s="22">
        <v>22</v>
      </c>
      <c r="X8" s="22">
        <v>23</v>
      </c>
      <c r="Y8" s="22">
        <v>24</v>
      </c>
      <c r="Z8" s="22">
        <v>25</v>
      </c>
      <c r="AA8" s="22">
        <v>26</v>
      </c>
      <c r="AB8" s="22">
        <v>27</v>
      </c>
      <c r="AC8" s="22">
        <v>28</v>
      </c>
      <c r="AD8" s="22">
        <v>29</v>
      </c>
      <c r="AE8" s="22">
        <v>30</v>
      </c>
      <c r="AF8" s="22">
        <v>31</v>
      </c>
      <c r="AG8" s="22">
        <v>32</v>
      </c>
      <c r="AH8" s="22">
        <v>33</v>
      </c>
      <c r="AI8" s="22">
        <v>34</v>
      </c>
      <c r="AJ8" s="22">
        <v>35</v>
      </c>
      <c r="AK8" s="22">
        <v>36</v>
      </c>
      <c r="AL8" s="22">
        <v>37</v>
      </c>
      <c r="AM8" s="22">
        <v>38</v>
      </c>
      <c r="AN8" s="22">
        <v>39</v>
      </c>
      <c r="AO8" s="22">
        <v>40</v>
      </c>
      <c r="AP8" s="22">
        <v>41</v>
      </c>
      <c r="AQ8" s="22">
        <v>42</v>
      </c>
      <c r="AR8" s="22">
        <v>43</v>
      </c>
      <c r="AS8" s="22">
        <v>44</v>
      </c>
      <c r="AT8" s="22">
        <v>45</v>
      </c>
      <c r="AU8" s="22">
        <v>46</v>
      </c>
      <c r="AV8" s="22">
        <v>47</v>
      </c>
      <c r="AW8" s="22">
        <v>48</v>
      </c>
      <c r="AX8" s="22">
        <v>49</v>
      </c>
      <c r="AY8" s="22">
        <v>50</v>
      </c>
      <c r="AZ8" s="22">
        <v>51</v>
      </c>
      <c r="BA8" s="22">
        <v>52</v>
      </c>
      <c r="BB8" s="22">
        <v>53</v>
      </c>
      <c r="BC8" s="22">
        <v>54</v>
      </c>
      <c r="BD8" s="22">
        <v>55</v>
      </c>
      <c r="BE8" s="22">
        <v>56</v>
      </c>
      <c r="BF8" s="22">
        <v>57</v>
      </c>
      <c r="BG8" s="22">
        <v>58</v>
      </c>
      <c r="BH8" s="22">
        <v>59</v>
      </c>
      <c r="BI8" s="22">
        <v>60</v>
      </c>
      <c r="BJ8" s="23"/>
    </row>
    <row r="9" spans="1:63" s="32" customFormat="1" ht="27" customHeight="1">
      <c r="A9" s="24" t="s">
        <v>153</v>
      </c>
      <c r="B9" s="25">
        <f>SUM(B10:B38)</f>
        <v>44549</v>
      </c>
      <c r="C9" s="25">
        <f>SUM(C10:C38)</f>
        <v>39244</v>
      </c>
      <c r="D9" s="26">
        <f aca="true" t="shared" si="0" ref="D9:D34">C9/B9*100</f>
        <v>88.09176412489617</v>
      </c>
      <c r="E9" s="25">
        <f aca="true" t="shared" si="1" ref="E9:E34">C9-B9</f>
        <v>-5305</v>
      </c>
      <c r="F9" s="25">
        <f>SUM(F10:F38)</f>
        <v>20953</v>
      </c>
      <c r="G9" s="25">
        <f>SUM(G10:G38)</f>
        <v>16411</v>
      </c>
      <c r="H9" s="26">
        <f aca="true" t="shared" si="2" ref="H9:H34">G9/F9*100</f>
        <v>78.32291318665585</v>
      </c>
      <c r="I9" s="25">
        <f aca="true" t="shared" si="3" ref="I9:I34">G9-F9</f>
        <v>-4542</v>
      </c>
      <c r="J9" s="25">
        <f>SUM(J10:J38)</f>
        <v>23262</v>
      </c>
      <c r="K9" s="25">
        <f>SUM(K10:K38)</f>
        <v>22941</v>
      </c>
      <c r="L9" s="26">
        <f aca="true" t="shared" si="4" ref="L9:L34">K9/J9*100</f>
        <v>98.62006706216147</v>
      </c>
      <c r="M9" s="25">
        <f aca="true" t="shared" si="5" ref="M9:M34">K9-J9</f>
        <v>-321</v>
      </c>
      <c r="N9" s="25">
        <f>SUM(N10:N38)</f>
        <v>7618</v>
      </c>
      <c r="O9" s="25">
        <f>SUM(O10:O38)</f>
        <v>9201</v>
      </c>
      <c r="P9" s="27">
        <f aca="true" t="shared" si="6" ref="P9:P38">O9/N9*100</f>
        <v>120.7797322131793</v>
      </c>
      <c r="Q9" s="25">
        <f aca="true" t="shared" si="7" ref="Q9:Q34">O9-N9</f>
        <v>1583</v>
      </c>
      <c r="R9" s="25">
        <f>SUM(R10:R38)</f>
        <v>8985</v>
      </c>
      <c r="S9" s="25">
        <f>SUM(S10:S38)</f>
        <v>7002</v>
      </c>
      <c r="T9" s="27">
        <f aca="true" t="shared" si="8" ref="T9:T35">S9/R9*100</f>
        <v>77.92988313856426</v>
      </c>
      <c r="U9" s="25">
        <f aca="true" t="shared" si="9" ref="U9:U34">S9-R9</f>
        <v>-1983</v>
      </c>
      <c r="V9" s="25">
        <f>SUM(V10:V38)</f>
        <v>100551</v>
      </c>
      <c r="W9" s="25">
        <f>SUM(W10:W38)</f>
        <v>99910</v>
      </c>
      <c r="X9" s="26">
        <f aca="true" t="shared" si="10" ref="X9:X34">W9/V9*100</f>
        <v>99.36251255581745</v>
      </c>
      <c r="Y9" s="25">
        <f aca="true" t="shared" si="11" ref="Y9:Y34">W9-V9</f>
        <v>-641</v>
      </c>
      <c r="Z9" s="25">
        <f>SUM(Z10:Z38)</f>
        <v>43289</v>
      </c>
      <c r="AA9" s="25">
        <f>SUM(AA10:AA38)</f>
        <v>38016</v>
      </c>
      <c r="AB9" s="26">
        <f aca="true" t="shared" si="12" ref="AB9:AB34">AA9/Z9*100</f>
        <v>87.81907643974219</v>
      </c>
      <c r="AC9" s="25">
        <f aca="true" t="shared" si="13" ref="AC9:AC34">AA9-Z9</f>
        <v>-5273</v>
      </c>
      <c r="AD9" s="25">
        <f>SUM(AD10:AD38)</f>
        <v>40366</v>
      </c>
      <c r="AE9" s="25">
        <f>SUM(AE10:AE38)</f>
        <v>42345</v>
      </c>
      <c r="AF9" s="26">
        <f aca="true" t="shared" si="14" ref="AF9:AF36">AE9/AD9*100</f>
        <v>104.90264083634742</v>
      </c>
      <c r="AG9" s="25">
        <f aca="true" t="shared" si="15" ref="AG9:AG34">AE9-AD9</f>
        <v>1979</v>
      </c>
      <c r="AH9" s="25">
        <f>SUM(AH10:AH38)</f>
        <v>10050</v>
      </c>
      <c r="AI9" s="25">
        <f>SUM(AI10:AI38)</f>
        <v>9332</v>
      </c>
      <c r="AJ9" s="27">
        <f aca="true" t="shared" si="16" ref="AJ9:AJ34">AI9/AH9*100</f>
        <v>92.85572139303483</v>
      </c>
      <c r="AK9" s="25">
        <f aca="true" t="shared" si="17" ref="AK9:AK34">AI9-AH9</f>
        <v>-718</v>
      </c>
      <c r="AL9" s="29">
        <f>SUM(AL10:AL38)</f>
        <v>8607</v>
      </c>
      <c r="AM9" s="29">
        <f>SUM(AM10:AM38)</f>
        <v>7746</v>
      </c>
      <c r="AN9" s="30">
        <f>ROUND(AM9/AL9*100,1)</f>
        <v>90</v>
      </c>
      <c r="AO9" s="29">
        <f aca="true" t="shared" si="18" ref="AO9:AO34">AM9-AL9</f>
        <v>-861</v>
      </c>
      <c r="AP9" s="25">
        <f>SUM(AP10:AP38)</f>
        <v>36424</v>
      </c>
      <c r="AQ9" s="25">
        <f>SUM(AQ10:AQ38)</f>
        <v>37542</v>
      </c>
      <c r="AR9" s="27">
        <f aca="true" t="shared" si="19" ref="AR9:AR34">ROUND(AQ9/AP9*100,1)</f>
        <v>103.1</v>
      </c>
      <c r="AS9" s="25">
        <f aca="true" t="shared" si="20" ref="AS9:AS34">AQ9-AP9</f>
        <v>1118</v>
      </c>
      <c r="AT9" s="25">
        <f>SUM(AT10:AT38)</f>
        <v>23434</v>
      </c>
      <c r="AU9" s="25">
        <f>SUM(AU10:AU38)</f>
        <v>20596</v>
      </c>
      <c r="AV9" s="27">
        <f aca="true" t="shared" si="21" ref="AV9:AV34">AU9/AT9*100</f>
        <v>87.88939148246138</v>
      </c>
      <c r="AW9" s="25">
        <f aca="true" t="shared" si="22" ref="AW9:AW34">AU9-AT9</f>
        <v>-2838</v>
      </c>
      <c r="AX9" s="25">
        <f>SUM(AX10:AX38)</f>
        <v>18064</v>
      </c>
      <c r="AY9" s="25">
        <f>SUM(AY10:AY38)</f>
        <v>15984</v>
      </c>
      <c r="AZ9" s="27">
        <f aca="true" t="shared" si="23" ref="AZ9:AZ34">AY9/AX9*100</f>
        <v>88.48538529672277</v>
      </c>
      <c r="BA9" s="25">
        <f aca="true" t="shared" si="24" ref="BA9:BA34">AY9-AX9</f>
        <v>-2080</v>
      </c>
      <c r="BB9" s="25">
        <v>1791</v>
      </c>
      <c r="BC9" s="25">
        <v>2328.89</v>
      </c>
      <c r="BD9" s="25">
        <f aca="true" t="shared" si="25" ref="BD9:BD34">BC9-BB9</f>
        <v>537.8899999999999</v>
      </c>
      <c r="BE9" s="25">
        <f>SUM(BE10:BE38)</f>
        <v>3815</v>
      </c>
      <c r="BF9" s="25">
        <f>SUM(BF10:BF38)</f>
        <v>4094</v>
      </c>
      <c r="BG9" s="27">
        <f aca="true" t="shared" si="26" ref="BG9:BG38">ROUND(BF9/BE9*100,1)</f>
        <v>107.3</v>
      </c>
      <c r="BH9" s="25">
        <f aca="true" t="shared" si="27" ref="BH9:BH34">BF9-BE9</f>
        <v>279</v>
      </c>
      <c r="BI9" s="25">
        <f>SUM(BI10:BI38)</f>
        <v>2930</v>
      </c>
      <c r="BJ9" s="31"/>
      <c r="BK9" s="31"/>
    </row>
    <row r="10" spans="1:65" ht="21.75" customHeight="1">
      <c r="A10" s="33" t="s">
        <v>158</v>
      </c>
      <c r="B10" s="34">
        <v>10013</v>
      </c>
      <c r="C10" s="35">
        <v>8088</v>
      </c>
      <c r="D10" s="26">
        <f t="shared" si="0"/>
        <v>80.77499250973734</v>
      </c>
      <c r="E10" s="25">
        <f t="shared" si="1"/>
        <v>-1925</v>
      </c>
      <c r="F10" s="34">
        <v>4432</v>
      </c>
      <c r="G10" s="34">
        <v>3210</v>
      </c>
      <c r="H10" s="26">
        <f t="shared" si="2"/>
        <v>72.42779783393502</v>
      </c>
      <c r="I10" s="25">
        <f t="shared" si="3"/>
        <v>-1222</v>
      </c>
      <c r="J10" s="34">
        <v>6395</v>
      </c>
      <c r="K10" s="34">
        <v>6258</v>
      </c>
      <c r="L10" s="26">
        <f t="shared" si="4"/>
        <v>97.8577013291634</v>
      </c>
      <c r="M10" s="25">
        <f t="shared" si="5"/>
        <v>-137</v>
      </c>
      <c r="N10" s="36">
        <v>3595</v>
      </c>
      <c r="O10" s="34">
        <v>4050</v>
      </c>
      <c r="P10" s="27">
        <f t="shared" si="6"/>
        <v>112.65646731571628</v>
      </c>
      <c r="Q10" s="28">
        <f t="shared" si="7"/>
        <v>455</v>
      </c>
      <c r="R10" s="34">
        <v>2331</v>
      </c>
      <c r="S10" s="36">
        <v>1433</v>
      </c>
      <c r="T10" s="27">
        <f t="shared" si="8"/>
        <v>61.47576147576148</v>
      </c>
      <c r="U10" s="25">
        <f t="shared" si="9"/>
        <v>-898</v>
      </c>
      <c r="V10" s="34">
        <v>31225</v>
      </c>
      <c r="W10" s="34">
        <v>33010</v>
      </c>
      <c r="X10" s="26">
        <f t="shared" si="10"/>
        <v>105.71657325860689</v>
      </c>
      <c r="Y10" s="25">
        <f t="shared" si="11"/>
        <v>1785</v>
      </c>
      <c r="Z10" s="34">
        <v>9587</v>
      </c>
      <c r="AA10" s="34">
        <v>7691</v>
      </c>
      <c r="AB10" s="26">
        <f t="shared" si="12"/>
        <v>80.22321894231771</v>
      </c>
      <c r="AC10" s="25">
        <f t="shared" si="13"/>
        <v>-1896</v>
      </c>
      <c r="AD10" s="34">
        <v>17523</v>
      </c>
      <c r="AE10" s="35">
        <v>20938</v>
      </c>
      <c r="AF10" s="26">
        <f t="shared" si="14"/>
        <v>119.48867203104491</v>
      </c>
      <c r="AG10" s="25">
        <f t="shared" si="15"/>
        <v>3415</v>
      </c>
      <c r="AH10" s="34">
        <v>2438</v>
      </c>
      <c r="AI10" s="34">
        <v>1931</v>
      </c>
      <c r="AJ10" s="27">
        <f t="shared" si="16"/>
        <v>79.2042657916325</v>
      </c>
      <c r="AK10" s="25">
        <f t="shared" si="17"/>
        <v>-507</v>
      </c>
      <c r="AL10" s="37">
        <v>4078</v>
      </c>
      <c r="AM10" s="37">
        <v>3329</v>
      </c>
      <c r="AN10" s="30">
        <f aca="true" t="shared" si="28" ref="AN10:AN34">ROUND(AM10/AL10*100,1)</f>
        <v>81.6</v>
      </c>
      <c r="AO10" s="29">
        <f t="shared" si="18"/>
        <v>-749</v>
      </c>
      <c r="AP10" s="38">
        <v>17981</v>
      </c>
      <c r="AQ10" s="34">
        <v>18744</v>
      </c>
      <c r="AR10" s="27">
        <f t="shared" si="19"/>
        <v>104.2</v>
      </c>
      <c r="AS10" s="25">
        <f t="shared" si="20"/>
        <v>763</v>
      </c>
      <c r="AT10" s="34">
        <v>5914</v>
      </c>
      <c r="AU10" s="34">
        <v>4856</v>
      </c>
      <c r="AV10" s="27">
        <f t="shared" si="21"/>
        <v>82.11024687182956</v>
      </c>
      <c r="AW10" s="25">
        <f t="shared" si="22"/>
        <v>-1058</v>
      </c>
      <c r="AX10" s="34">
        <v>4677</v>
      </c>
      <c r="AY10" s="34">
        <v>4040</v>
      </c>
      <c r="AZ10" s="27">
        <f t="shared" si="23"/>
        <v>86.3801582210819</v>
      </c>
      <c r="BA10" s="25">
        <f t="shared" si="24"/>
        <v>-637</v>
      </c>
      <c r="BB10" s="205">
        <v>2460</v>
      </c>
      <c r="BC10" s="34">
        <v>3124</v>
      </c>
      <c r="BD10" s="25">
        <f t="shared" si="25"/>
        <v>664</v>
      </c>
      <c r="BE10" s="34">
        <v>3081</v>
      </c>
      <c r="BF10" s="34">
        <v>3175</v>
      </c>
      <c r="BG10" s="27">
        <f t="shared" si="26"/>
        <v>103.1</v>
      </c>
      <c r="BH10" s="25">
        <f t="shared" si="27"/>
        <v>94</v>
      </c>
      <c r="BI10" s="34">
        <v>2442</v>
      </c>
      <c r="BJ10" s="32"/>
      <c r="BK10" s="32"/>
      <c r="BL10" s="32"/>
      <c r="BM10" s="32"/>
    </row>
    <row r="11" spans="1:65" ht="21.75" customHeight="1">
      <c r="A11" s="33" t="s">
        <v>120</v>
      </c>
      <c r="B11" s="34">
        <v>2924</v>
      </c>
      <c r="C11" s="35">
        <v>2735</v>
      </c>
      <c r="D11" s="26">
        <f t="shared" si="0"/>
        <v>93.53625170998632</v>
      </c>
      <c r="E11" s="25">
        <f t="shared" si="1"/>
        <v>-189</v>
      </c>
      <c r="F11" s="34">
        <v>1118</v>
      </c>
      <c r="G11" s="34">
        <v>1060</v>
      </c>
      <c r="H11" s="26">
        <f t="shared" si="2"/>
        <v>94.81216457960645</v>
      </c>
      <c r="I11" s="25">
        <f t="shared" si="3"/>
        <v>-58</v>
      </c>
      <c r="J11" s="34">
        <v>1235</v>
      </c>
      <c r="K11" s="34">
        <v>1340</v>
      </c>
      <c r="L11" s="26">
        <f t="shared" si="4"/>
        <v>108.50202429149797</v>
      </c>
      <c r="M11" s="25">
        <f t="shared" si="5"/>
        <v>105</v>
      </c>
      <c r="N11" s="36">
        <v>321</v>
      </c>
      <c r="O11" s="34">
        <v>447</v>
      </c>
      <c r="P11" s="27">
        <f t="shared" si="6"/>
        <v>139.25233644859813</v>
      </c>
      <c r="Q11" s="28">
        <f t="shared" si="7"/>
        <v>126</v>
      </c>
      <c r="R11" s="34">
        <v>398</v>
      </c>
      <c r="S11" s="36">
        <v>360</v>
      </c>
      <c r="T11" s="27">
        <f t="shared" si="8"/>
        <v>90.45226130653266</v>
      </c>
      <c r="U11" s="25">
        <f t="shared" si="9"/>
        <v>-38</v>
      </c>
      <c r="V11" s="34">
        <v>5105</v>
      </c>
      <c r="W11" s="34">
        <v>4477</v>
      </c>
      <c r="X11" s="26">
        <f t="shared" si="10"/>
        <v>87.69833496571988</v>
      </c>
      <c r="Y11" s="25">
        <f t="shared" si="11"/>
        <v>-628</v>
      </c>
      <c r="Z11" s="34">
        <v>2879</v>
      </c>
      <c r="AA11" s="34">
        <v>2699</v>
      </c>
      <c r="AB11" s="26">
        <f t="shared" si="12"/>
        <v>93.74782910732893</v>
      </c>
      <c r="AC11" s="25">
        <f t="shared" si="13"/>
        <v>-180</v>
      </c>
      <c r="AD11" s="34">
        <v>506</v>
      </c>
      <c r="AE11" s="35">
        <v>824</v>
      </c>
      <c r="AF11" s="26">
        <f t="shared" si="14"/>
        <v>162.84584980237153</v>
      </c>
      <c r="AG11" s="25">
        <f t="shared" si="15"/>
        <v>318</v>
      </c>
      <c r="AH11" s="34">
        <v>536</v>
      </c>
      <c r="AI11" s="34">
        <v>517</v>
      </c>
      <c r="AJ11" s="27">
        <f t="shared" si="16"/>
        <v>96.45522388059702</v>
      </c>
      <c r="AK11" s="25">
        <f t="shared" si="17"/>
        <v>-19</v>
      </c>
      <c r="AL11" s="37">
        <v>389</v>
      </c>
      <c r="AM11" s="37">
        <v>407</v>
      </c>
      <c r="AN11" s="30">
        <f t="shared" si="28"/>
        <v>104.6</v>
      </c>
      <c r="AO11" s="29">
        <f t="shared" si="18"/>
        <v>18</v>
      </c>
      <c r="AP11" s="38">
        <v>1360</v>
      </c>
      <c r="AQ11" s="34">
        <v>1452</v>
      </c>
      <c r="AR11" s="27">
        <f t="shared" si="19"/>
        <v>106.8</v>
      </c>
      <c r="AS11" s="25">
        <f t="shared" si="20"/>
        <v>92</v>
      </c>
      <c r="AT11" s="34">
        <v>1688</v>
      </c>
      <c r="AU11" s="34">
        <v>1664</v>
      </c>
      <c r="AV11" s="27">
        <f t="shared" si="21"/>
        <v>98.5781990521327</v>
      </c>
      <c r="AW11" s="25">
        <f t="shared" si="22"/>
        <v>-24</v>
      </c>
      <c r="AX11" s="34">
        <v>1356</v>
      </c>
      <c r="AY11" s="34">
        <v>1332</v>
      </c>
      <c r="AZ11" s="27">
        <f t="shared" si="23"/>
        <v>98.23008849557522</v>
      </c>
      <c r="BA11" s="25">
        <f t="shared" si="24"/>
        <v>-24</v>
      </c>
      <c r="BB11" s="205">
        <v>1663</v>
      </c>
      <c r="BC11" s="34">
        <v>2289</v>
      </c>
      <c r="BD11" s="25">
        <f t="shared" si="25"/>
        <v>626</v>
      </c>
      <c r="BE11" s="34">
        <v>33</v>
      </c>
      <c r="BF11" s="34">
        <v>53</v>
      </c>
      <c r="BG11" s="27">
        <f t="shared" si="26"/>
        <v>160.6</v>
      </c>
      <c r="BH11" s="25">
        <f t="shared" si="27"/>
        <v>20</v>
      </c>
      <c r="BI11" s="34">
        <v>12</v>
      </c>
      <c r="BJ11" s="32"/>
      <c r="BK11" s="32"/>
      <c r="BL11" s="32"/>
      <c r="BM11" s="32"/>
    </row>
    <row r="12" spans="1:65" ht="21.75" customHeight="1">
      <c r="A12" s="33" t="s">
        <v>121</v>
      </c>
      <c r="B12" s="34">
        <v>1018</v>
      </c>
      <c r="C12" s="35">
        <v>895</v>
      </c>
      <c r="D12" s="26">
        <f t="shared" si="0"/>
        <v>87.91748526522593</v>
      </c>
      <c r="E12" s="25">
        <f t="shared" si="1"/>
        <v>-123</v>
      </c>
      <c r="F12" s="34">
        <v>387</v>
      </c>
      <c r="G12" s="34">
        <v>270</v>
      </c>
      <c r="H12" s="26">
        <f t="shared" si="2"/>
        <v>69.76744186046511</v>
      </c>
      <c r="I12" s="25">
        <f t="shared" si="3"/>
        <v>-117</v>
      </c>
      <c r="J12" s="34">
        <v>376</v>
      </c>
      <c r="K12" s="34">
        <v>373</v>
      </c>
      <c r="L12" s="26">
        <f t="shared" si="4"/>
        <v>99.20212765957447</v>
      </c>
      <c r="M12" s="25">
        <f t="shared" si="5"/>
        <v>-3</v>
      </c>
      <c r="N12" s="36">
        <v>69</v>
      </c>
      <c r="O12" s="34">
        <v>141</v>
      </c>
      <c r="P12" s="27">
        <f t="shared" si="6"/>
        <v>204.34782608695653</v>
      </c>
      <c r="Q12" s="28">
        <f t="shared" si="7"/>
        <v>72</v>
      </c>
      <c r="R12" s="34">
        <v>188</v>
      </c>
      <c r="S12" s="36">
        <v>166</v>
      </c>
      <c r="T12" s="27">
        <f t="shared" si="8"/>
        <v>88.29787234042553</v>
      </c>
      <c r="U12" s="25">
        <f t="shared" si="9"/>
        <v>-22</v>
      </c>
      <c r="V12" s="34">
        <v>1591</v>
      </c>
      <c r="W12" s="34">
        <v>1743</v>
      </c>
      <c r="X12" s="26">
        <f t="shared" si="10"/>
        <v>109.55373978629792</v>
      </c>
      <c r="Y12" s="25">
        <f t="shared" si="11"/>
        <v>152</v>
      </c>
      <c r="Z12" s="34">
        <v>995</v>
      </c>
      <c r="AA12" s="34">
        <v>883</v>
      </c>
      <c r="AB12" s="26">
        <f t="shared" si="12"/>
        <v>88.74371859296483</v>
      </c>
      <c r="AC12" s="25">
        <f t="shared" si="13"/>
        <v>-112</v>
      </c>
      <c r="AD12" s="34">
        <v>372</v>
      </c>
      <c r="AE12" s="35">
        <v>507</v>
      </c>
      <c r="AF12" s="26">
        <f t="shared" si="14"/>
        <v>136.29032258064515</v>
      </c>
      <c r="AG12" s="25">
        <f t="shared" si="15"/>
        <v>135</v>
      </c>
      <c r="AH12" s="34">
        <v>211</v>
      </c>
      <c r="AI12" s="34">
        <v>188</v>
      </c>
      <c r="AJ12" s="27">
        <f t="shared" si="16"/>
        <v>89.0995260663507</v>
      </c>
      <c r="AK12" s="25">
        <f t="shared" si="17"/>
        <v>-23</v>
      </c>
      <c r="AL12" s="37">
        <v>106</v>
      </c>
      <c r="AM12" s="37">
        <v>69</v>
      </c>
      <c r="AN12" s="30">
        <f t="shared" si="28"/>
        <v>65.1</v>
      </c>
      <c r="AO12" s="29">
        <f t="shared" si="18"/>
        <v>-37</v>
      </c>
      <c r="AP12" s="38">
        <v>407</v>
      </c>
      <c r="AQ12" s="34">
        <v>387</v>
      </c>
      <c r="AR12" s="27">
        <f t="shared" si="19"/>
        <v>95.1</v>
      </c>
      <c r="AS12" s="25">
        <f t="shared" si="20"/>
        <v>-20</v>
      </c>
      <c r="AT12" s="34">
        <v>570</v>
      </c>
      <c r="AU12" s="34">
        <v>503</v>
      </c>
      <c r="AV12" s="27">
        <f t="shared" si="21"/>
        <v>88.24561403508771</v>
      </c>
      <c r="AW12" s="25">
        <f t="shared" si="22"/>
        <v>-67</v>
      </c>
      <c r="AX12" s="34">
        <v>395</v>
      </c>
      <c r="AY12" s="34">
        <v>332</v>
      </c>
      <c r="AZ12" s="27">
        <f t="shared" si="23"/>
        <v>84.05063291139241</v>
      </c>
      <c r="BA12" s="25">
        <f t="shared" si="24"/>
        <v>-63</v>
      </c>
      <c r="BB12" s="205">
        <v>1567</v>
      </c>
      <c r="BC12" s="34">
        <v>1931</v>
      </c>
      <c r="BD12" s="25">
        <f t="shared" si="25"/>
        <v>364</v>
      </c>
      <c r="BE12" s="34">
        <v>28</v>
      </c>
      <c r="BF12" s="34">
        <v>12</v>
      </c>
      <c r="BG12" s="27">
        <f t="shared" si="26"/>
        <v>42.9</v>
      </c>
      <c r="BH12" s="25">
        <f t="shared" si="27"/>
        <v>-16</v>
      </c>
      <c r="BI12" s="34">
        <v>0</v>
      </c>
      <c r="BJ12" s="32"/>
      <c r="BK12" s="32"/>
      <c r="BL12" s="32"/>
      <c r="BM12" s="32"/>
    </row>
    <row r="13" spans="1:65" ht="21.75" customHeight="1">
      <c r="A13" s="33" t="s">
        <v>122</v>
      </c>
      <c r="B13" s="34">
        <v>594</v>
      </c>
      <c r="C13" s="35">
        <v>572</v>
      </c>
      <c r="D13" s="26">
        <f t="shared" si="0"/>
        <v>96.29629629629629</v>
      </c>
      <c r="E13" s="25">
        <f t="shared" si="1"/>
        <v>-22</v>
      </c>
      <c r="F13" s="34">
        <v>227</v>
      </c>
      <c r="G13" s="34">
        <v>165</v>
      </c>
      <c r="H13" s="26">
        <f t="shared" si="2"/>
        <v>72.68722466960352</v>
      </c>
      <c r="I13" s="25">
        <f t="shared" si="3"/>
        <v>-62</v>
      </c>
      <c r="J13" s="34">
        <v>335</v>
      </c>
      <c r="K13" s="34">
        <v>423</v>
      </c>
      <c r="L13" s="26">
        <f t="shared" si="4"/>
        <v>126.26865671641792</v>
      </c>
      <c r="M13" s="25">
        <f t="shared" si="5"/>
        <v>88</v>
      </c>
      <c r="N13" s="36">
        <v>23</v>
      </c>
      <c r="O13" s="34">
        <v>93</v>
      </c>
      <c r="P13" s="27">
        <f t="shared" si="6"/>
        <v>404.34782608695656</v>
      </c>
      <c r="Q13" s="28">
        <f t="shared" si="7"/>
        <v>70</v>
      </c>
      <c r="R13" s="34">
        <v>151</v>
      </c>
      <c r="S13" s="36">
        <v>100</v>
      </c>
      <c r="T13" s="27">
        <f t="shared" si="8"/>
        <v>66.22516556291392</v>
      </c>
      <c r="U13" s="25">
        <f t="shared" si="9"/>
        <v>-51</v>
      </c>
      <c r="V13" s="34">
        <v>1238</v>
      </c>
      <c r="W13" s="34">
        <v>1014</v>
      </c>
      <c r="X13" s="26">
        <f t="shared" si="10"/>
        <v>81.90630048465266</v>
      </c>
      <c r="Y13" s="25">
        <f t="shared" si="11"/>
        <v>-224</v>
      </c>
      <c r="Z13" s="34">
        <v>576</v>
      </c>
      <c r="AA13" s="34">
        <v>549</v>
      </c>
      <c r="AB13" s="26">
        <f t="shared" si="12"/>
        <v>95.3125</v>
      </c>
      <c r="AC13" s="25">
        <f t="shared" si="13"/>
        <v>-27</v>
      </c>
      <c r="AD13" s="34">
        <v>547</v>
      </c>
      <c r="AE13" s="35">
        <v>279</v>
      </c>
      <c r="AF13" s="26">
        <f t="shared" si="14"/>
        <v>51.005484460694696</v>
      </c>
      <c r="AG13" s="25">
        <f t="shared" si="15"/>
        <v>-268</v>
      </c>
      <c r="AH13" s="34">
        <v>205</v>
      </c>
      <c r="AI13" s="34">
        <v>208</v>
      </c>
      <c r="AJ13" s="27">
        <f t="shared" si="16"/>
        <v>101.46341463414635</v>
      </c>
      <c r="AK13" s="25">
        <f t="shared" si="17"/>
        <v>3</v>
      </c>
      <c r="AL13" s="37">
        <v>103</v>
      </c>
      <c r="AM13" s="37">
        <v>118</v>
      </c>
      <c r="AN13" s="30">
        <f t="shared" si="28"/>
        <v>114.6</v>
      </c>
      <c r="AO13" s="29">
        <f t="shared" si="18"/>
        <v>15</v>
      </c>
      <c r="AP13" s="38">
        <v>336</v>
      </c>
      <c r="AQ13" s="34">
        <v>431</v>
      </c>
      <c r="AR13" s="27">
        <f t="shared" si="19"/>
        <v>128.3</v>
      </c>
      <c r="AS13" s="25">
        <f t="shared" si="20"/>
        <v>95</v>
      </c>
      <c r="AT13" s="34">
        <v>263</v>
      </c>
      <c r="AU13" s="34">
        <v>220</v>
      </c>
      <c r="AV13" s="27">
        <f t="shared" si="21"/>
        <v>83.65019011406845</v>
      </c>
      <c r="AW13" s="25">
        <f t="shared" si="22"/>
        <v>-43</v>
      </c>
      <c r="AX13" s="34">
        <v>234</v>
      </c>
      <c r="AY13" s="34">
        <v>197</v>
      </c>
      <c r="AZ13" s="27">
        <f t="shared" si="23"/>
        <v>84.1880341880342</v>
      </c>
      <c r="BA13" s="25">
        <f t="shared" si="24"/>
        <v>-37</v>
      </c>
      <c r="BB13" s="205">
        <v>1502</v>
      </c>
      <c r="BC13" s="34">
        <v>2092</v>
      </c>
      <c r="BD13" s="25">
        <f t="shared" si="25"/>
        <v>590</v>
      </c>
      <c r="BE13" s="34">
        <v>2</v>
      </c>
      <c r="BF13" s="34">
        <v>8</v>
      </c>
      <c r="BG13" s="27">
        <f t="shared" si="26"/>
        <v>400</v>
      </c>
      <c r="BH13" s="25">
        <f t="shared" si="27"/>
        <v>6</v>
      </c>
      <c r="BI13" s="34">
        <v>6</v>
      </c>
      <c r="BJ13" s="32"/>
      <c r="BK13" s="32"/>
      <c r="BL13" s="32"/>
      <c r="BM13" s="32"/>
    </row>
    <row r="14" spans="1:67" s="15" customFormat="1" ht="21.75" customHeight="1">
      <c r="A14" s="33" t="s">
        <v>123</v>
      </c>
      <c r="B14" s="34">
        <v>1201</v>
      </c>
      <c r="C14" s="35">
        <v>1084</v>
      </c>
      <c r="D14" s="26">
        <f t="shared" si="0"/>
        <v>90.25811823480433</v>
      </c>
      <c r="E14" s="25">
        <f t="shared" si="1"/>
        <v>-117</v>
      </c>
      <c r="F14" s="34">
        <v>644</v>
      </c>
      <c r="G14" s="34">
        <v>533</v>
      </c>
      <c r="H14" s="26">
        <f t="shared" si="2"/>
        <v>82.7639751552795</v>
      </c>
      <c r="I14" s="25">
        <f t="shared" si="3"/>
        <v>-111</v>
      </c>
      <c r="J14" s="34">
        <v>944</v>
      </c>
      <c r="K14" s="34">
        <v>994</v>
      </c>
      <c r="L14" s="26">
        <f t="shared" si="4"/>
        <v>105.29661016949152</v>
      </c>
      <c r="M14" s="25">
        <f t="shared" si="5"/>
        <v>50</v>
      </c>
      <c r="N14" s="36">
        <v>389</v>
      </c>
      <c r="O14" s="34">
        <v>513</v>
      </c>
      <c r="P14" s="27">
        <f t="shared" si="6"/>
        <v>131.87660668380462</v>
      </c>
      <c r="Q14" s="28">
        <f t="shared" si="7"/>
        <v>124</v>
      </c>
      <c r="R14" s="34">
        <v>290</v>
      </c>
      <c r="S14" s="36">
        <v>298</v>
      </c>
      <c r="T14" s="27">
        <f t="shared" si="8"/>
        <v>102.75862068965517</v>
      </c>
      <c r="U14" s="25">
        <f t="shared" si="9"/>
        <v>8</v>
      </c>
      <c r="V14" s="34">
        <v>3630</v>
      </c>
      <c r="W14" s="34">
        <v>3878</v>
      </c>
      <c r="X14" s="26">
        <f t="shared" si="10"/>
        <v>106.831955922865</v>
      </c>
      <c r="Y14" s="25">
        <f t="shared" si="11"/>
        <v>248</v>
      </c>
      <c r="Z14" s="34">
        <v>1190</v>
      </c>
      <c r="AA14" s="34">
        <v>1075</v>
      </c>
      <c r="AB14" s="26">
        <f t="shared" si="12"/>
        <v>90.33613445378151</v>
      </c>
      <c r="AC14" s="25">
        <f t="shared" si="13"/>
        <v>-115</v>
      </c>
      <c r="AD14" s="34">
        <v>1695</v>
      </c>
      <c r="AE14" s="35">
        <v>1979</v>
      </c>
      <c r="AF14" s="26">
        <f t="shared" si="14"/>
        <v>116.75516224188792</v>
      </c>
      <c r="AG14" s="25">
        <f t="shared" si="15"/>
        <v>284</v>
      </c>
      <c r="AH14" s="34">
        <v>296</v>
      </c>
      <c r="AI14" s="34">
        <v>306</v>
      </c>
      <c r="AJ14" s="27">
        <f t="shared" si="16"/>
        <v>103.37837837837837</v>
      </c>
      <c r="AK14" s="25">
        <f t="shared" si="17"/>
        <v>10</v>
      </c>
      <c r="AL14" s="37">
        <v>195</v>
      </c>
      <c r="AM14" s="37">
        <v>186</v>
      </c>
      <c r="AN14" s="30">
        <f t="shared" si="28"/>
        <v>95.4</v>
      </c>
      <c r="AO14" s="29">
        <f t="shared" si="18"/>
        <v>-9</v>
      </c>
      <c r="AP14" s="38">
        <v>1019</v>
      </c>
      <c r="AQ14" s="34">
        <v>1088</v>
      </c>
      <c r="AR14" s="27">
        <f t="shared" si="19"/>
        <v>106.8</v>
      </c>
      <c r="AS14" s="25">
        <f t="shared" si="20"/>
        <v>69</v>
      </c>
      <c r="AT14" s="34">
        <v>519</v>
      </c>
      <c r="AU14" s="34">
        <v>489</v>
      </c>
      <c r="AV14" s="27">
        <f t="shared" si="21"/>
        <v>94.21965317919076</v>
      </c>
      <c r="AW14" s="25">
        <f t="shared" si="22"/>
        <v>-30</v>
      </c>
      <c r="AX14" s="34">
        <v>436</v>
      </c>
      <c r="AY14" s="34">
        <v>396</v>
      </c>
      <c r="AZ14" s="27">
        <f t="shared" si="23"/>
        <v>90.82568807339449</v>
      </c>
      <c r="BA14" s="25">
        <f t="shared" si="24"/>
        <v>-40</v>
      </c>
      <c r="BB14" s="205">
        <v>1726</v>
      </c>
      <c r="BC14" s="34">
        <v>2321</v>
      </c>
      <c r="BD14" s="25">
        <f t="shared" si="25"/>
        <v>595</v>
      </c>
      <c r="BE14" s="34">
        <v>90</v>
      </c>
      <c r="BF14" s="34">
        <v>91</v>
      </c>
      <c r="BG14" s="27">
        <f t="shared" si="26"/>
        <v>101.1</v>
      </c>
      <c r="BH14" s="25">
        <f t="shared" si="27"/>
        <v>1</v>
      </c>
      <c r="BI14" s="34">
        <v>9</v>
      </c>
      <c r="BJ14" s="32"/>
      <c r="BK14" s="32"/>
      <c r="BL14" s="32"/>
      <c r="BM14" s="32"/>
      <c r="BN14" s="12"/>
      <c r="BO14" s="12"/>
    </row>
    <row r="15" spans="1:67" s="15" customFormat="1" ht="21.75" customHeight="1">
      <c r="A15" s="33" t="s">
        <v>124</v>
      </c>
      <c r="B15" s="34">
        <v>1039</v>
      </c>
      <c r="C15" s="35">
        <v>909</v>
      </c>
      <c r="D15" s="26">
        <f t="shared" si="0"/>
        <v>87.48796920115495</v>
      </c>
      <c r="E15" s="25">
        <f t="shared" si="1"/>
        <v>-130</v>
      </c>
      <c r="F15" s="34">
        <v>403</v>
      </c>
      <c r="G15" s="34">
        <v>283</v>
      </c>
      <c r="H15" s="26">
        <f t="shared" si="2"/>
        <v>70.22332506203473</v>
      </c>
      <c r="I15" s="25">
        <f t="shared" si="3"/>
        <v>-120</v>
      </c>
      <c r="J15" s="34">
        <v>438</v>
      </c>
      <c r="K15" s="34">
        <v>436</v>
      </c>
      <c r="L15" s="26">
        <f t="shared" si="4"/>
        <v>99.54337899543378</v>
      </c>
      <c r="M15" s="25">
        <f t="shared" si="5"/>
        <v>-2</v>
      </c>
      <c r="N15" s="36">
        <v>32</v>
      </c>
      <c r="O15" s="34">
        <v>92</v>
      </c>
      <c r="P15" s="27">
        <f t="shared" si="6"/>
        <v>287.5</v>
      </c>
      <c r="Q15" s="28">
        <f t="shared" si="7"/>
        <v>60</v>
      </c>
      <c r="R15" s="34">
        <v>219</v>
      </c>
      <c r="S15" s="36">
        <v>198</v>
      </c>
      <c r="T15" s="27">
        <f t="shared" si="8"/>
        <v>90.41095890410958</v>
      </c>
      <c r="U15" s="25">
        <f t="shared" si="9"/>
        <v>-21</v>
      </c>
      <c r="V15" s="34">
        <v>1328</v>
      </c>
      <c r="W15" s="34">
        <v>1771</v>
      </c>
      <c r="X15" s="26">
        <f t="shared" si="10"/>
        <v>133.35843373493975</v>
      </c>
      <c r="Y15" s="25">
        <f t="shared" si="11"/>
        <v>443</v>
      </c>
      <c r="Z15" s="34">
        <v>1013</v>
      </c>
      <c r="AA15" s="34">
        <v>877</v>
      </c>
      <c r="AB15" s="26">
        <f t="shared" si="12"/>
        <v>86.57453109575518</v>
      </c>
      <c r="AC15" s="25">
        <f t="shared" si="13"/>
        <v>-136</v>
      </c>
      <c r="AD15" s="34">
        <v>246</v>
      </c>
      <c r="AE15" s="35">
        <v>679</v>
      </c>
      <c r="AF15" s="26">
        <f t="shared" si="14"/>
        <v>276.0162601626016</v>
      </c>
      <c r="AG15" s="25">
        <f t="shared" si="15"/>
        <v>433</v>
      </c>
      <c r="AH15" s="34">
        <v>285</v>
      </c>
      <c r="AI15" s="34">
        <v>260</v>
      </c>
      <c r="AJ15" s="27">
        <f t="shared" si="16"/>
        <v>91.22807017543859</v>
      </c>
      <c r="AK15" s="25">
        <f t="shared" si="17"/>
        <v>-25</v>
      </c>
      <c r="AL15" s="37">
        <v>104</v>
      </c>
      <c r="AM15" s="37">
        <v>119</v>
      </c>
      <c r="AN15" s="30">
        <f t="shared" si="28"/>
        <v>114.4</v>
      </c>
      <c r="AO15" s="29">
        <f t="shared" si="18"/>
        <v>15</v>
      </c>
      <c r="AP15" s="38">
        <v>410</v>
      </c>
      <c r="AQ15" s="34">
        <v>491</v>
      </c>
      <c r="AR15" s="27">
        <f t="shared" si="19"/>
        <v>119.8</v>
      </c>
      <c r="AS15" s="25">
        <f t="shared" si="20"/>
        <v>81</v>
      </c>
      <c r="AT15" s="34">
        <v>514</v>
      </c>
      <c r="AU15" s="34">
        <v>444</v>
      </c>
      <c r="AV15" s="27">
        <f t="shared" si="21"/>
        <v>86.38132295719845</v>
      </c>
      <c r="AW15" s="25">
        <f t="shared" si="22"/>
        <v>-70</v>
      </c>
      <c r="AX15" s="34">
        <v>377</v>
      </c>
      <c r="AY15" s="34">
        <v>294</v>
      </c>
      <c r="AZ15" s="27">
        <f t="shared" si="23"/>
        <v>77.9840848806366</v>
      </c>
      <c r="BA15" s="25">
        <f t="shared" si="24"/>
        <v>-83</v>
      </c>
      <c r="BB15" s="205">
        <v>1373</v>
      </c>
      <c r="BC15" s="34">
        <v>1662</v>
      </c>
      <c r="BD15" s="25">
        <f t="shared" si="25"/>
        <v>289</v>
      </c>
      <c r="BE15" s="34">
        <v>10</v>
      </c>
      <c r="BF15" s="34">
        <v>15</v>
      </c>
      <c r="BG15" s="27">
        <f t="shared" si="26"/>
        <v>150</v>
      </c>
      <c r="BH15" s="25">
        <f t="shared" si="27"/>
        <v>5</v>
      </c>
      <c r="BI15" s="34">
        <v>12</v>
      </c>
      <c r="BJ15" s="32"/>
      <c r="BK15" s="32"/>
      <c r="BL15" s="32"/>
      <c r="BM15" s="32"/>
      <c r="BN15" s="12"/>
      <c r="BO15" s="12"/>
    </row>
    <row r="16" spans="1:67" s="15" customFormat="1" ht="21.75" customHeight="1">
      <c r="A16" s="33" t="s">
        <v>125</v>
      </c>
      <c r="B16" s="34">
        <v>429</v>
      </c>
      <c r="C16" s="35">
        <v>464</v>
      </c>
      <c r="D16" s="26">
        <f t="shared" si="0"/>
        <v>108.15850815850816</v>
      </c>
      <c r="E16" s="25">
        <f t="shared" si="1"/>
        <v>35</v>
      </c>
      <c r="F16" s="34">
        <v>230</v>
      </c>
      <c r="G16" s="34">
        <v>187</v>
      </c>
      <c r="H16" s="26">
        <f t="shared" si="2"/>
        <v>81.30434782608695</v>
      </c>
      <c r="I16" s="25">
        <f t="shared" si="3"/>
        <v>-43</v>
      </c>
      <c r="J16" s="34">
        <v>347</v>
      </c>
      <c r="K16" s="34">
        <v>335</v>
      </c>
      <c r="L16" s="26">
        <f t="shared" si="4"/>
        <v>96.54178674351584</v>
      </c>
      <c r="M16" s="25">
        <f t="shared" si="5"/>
        <v>-12</v>
      </c>
      <c r="N16" s="36">
        <v>111</v>
      </c>
      <c r="O16" s="34">
        <v>89</v>
      </c>
      <c r="P16" s="27">
        <f t="shared" si="6"/>
        <v>80.18018018018019</v>
      </c>
      <c r="Q16" s="28">
        <f t="shared" si="7"/>
        <v>-22</v>
      </c>
      <c r="R16" s="34">
        <v>118</v>
      </c>
      <c r="S16" s="36">
        <v>91</v>
      </c>
      <c r="T16" s="27">
        <f t="shared" si="8"/>
        <v>77.11864406779661</v>
      </c>
      <c r="U16" s="25">
        <f t="shared" si="9"/>
        <v>-27</v>
      </c>
      <c r="V16" s="34">
        <v>1171</v>
      </c>
      <c r="W16" s="34">
        <v>1030</v>
      </c>
      <c r="X16" s="26">
        <f t="shared" si="10"/>
        <v>87.9590093936806</v>
      </c>
      <c r="Y16" s="25">
        <f t="shared" si="11"/>
        <v>-141</v>
      </c>
      <c r="Z16" s="34">
        <v>422</v>
      </c>
      <c r="AA16" s="34">
        <v>460</v>
      </c>
      <c r="AB16" s="26">
        <f t="shared" si="12"/>
        <v>109.00473933649289</v>
      </c>
      <c r="AC16" s="25">
        <f t="shared" si="13"/>
        <v>38</v>
      </c>
      <c r="AD16" s="34">
        <v>423</v>
      </c>
      <c r="AE16" s="35">
        <v>215</v>
      </c>
      <c r="AF16" s="26">
        <f t="shared" si="14"/>
        <v>50.82742316784869</v>
      </c>
      <c r="AG16" s="25">
        <f t="shared" si="15"/>
        <v>-208</v>
      </c>
      <c r="AH16" s="34">
        <v>134</v>
      </c>
      <c r="AI16" s="34">
        <v>177</v>
      </c>
      <c r="AJ16" s="27">
        <f t="shared" si="16"/>
        <v>132.08955223880596</v>
      </c>
      <c r="AK16" s="25">
        <f t="shared" si="17"/>
        <v>43</v>
      </c>
      <c r="AL16" s="37">
        <v>114</v>
      </c>
      <c r="AM16" s="37">
        <v>113</v>
      </c>
      <c r="AN16" s="30">
        <f t="shared" si="28"/>
        <v>99.1</v>
      </c>
      <c r="AO16" s="29">
        <f t="shared" si="18"/>
        <v>-1</v>
      </c>
      <c r="AP16" s="38">
        <v>331</v>
      </c>
      <c r="AQ16" s="34">
        <v>330</v>
      </c>
      <c r="AR16" s="27">
        <f t="shared" si="19"/>
        <v>99.7</v>
      </c>
      <c r="AS16" s="25">
        <f t="shared" si="20"/>
        <v>-1</v>
      </c>
      <c r="AT16" s="34">
        <v>144</v>
      </c>
      <c r="AU16" s="34">
        <v>163</v>
      </c>
      <c r="AV16" s="27">
        <f t="shared" si="21"/>
        <v>113.19444444444444</v>
      </c>
      <c r="AW16" s="25">
        <f t="shared" si="22"/>
        <v>19</v>
      </c>
      <c r="AX16" s="34">
        <v>111</v>
      </c>
      <c r="AY16" s="34">
        <v>124</v>
      </c>
      <c r="AZ16" s="27">
        <f t="shared" si="23"/>
        <v>111.7117117117117</v>
      </c>
      <c r="BA16" s="25">
        <f t="shared" si="24"/>
        <v>13</v>
      </c>
      <c r="BB16" s="205">
        <v>2033</v>
      </c>
      <c r="BC16" s="34">
        <v>2802</v>
      </c>
      <c r="BD16" s="25">
        <f t="shared" si="25"/>
        <v>769</v>
      </c>
      <c r="BE16" s="34">
        <v>18</v>
      </c>
      <c r="BF16" s="34">
        <v>5</v>
      </c>
      <c r="BG16" s="27">
        <f t="shared" si="26"/>
        <v>27.8</v>
      </c>
      <c r="BH16" s="25">
        <f t="shared" si="27"/>
        <v>-13</v>
      </c>
      <c r="BI16" s="34">
        <v>16</v>
      </c>
      <c r="BJ16" s="32"/>
      <c r="BK16" s="32"/>
      <c r="BL16" s="32"/>
      <c r="BM16" s="32"/>
      <c r="BN16" s="12"/>
      <c r="BO16" s="12"/>
    </row>
    <row r="17" spans="1:67" s="15" customFormat="1" ht="21.75" customHeight="1">
      <c r="A17" s="33" t="s">
        <v>126</v>
      </c>
      <c r="B17" s="34">
        <v>1174</v>
      </c>
      <c r="C17" s="35">
        <v>1051</v>
      </c>
      <c r="D17" s="26">
        <f t="shared" si="0"/>
        <v>89.52299829642249</v>
      </c>
      <c r="E17" s="25">
        <f t="shared" si="1"/>
        <v>-123</v>
      </c>
      <c r="F17" s="34">
        <v>448</v>
      </c>
      <c r="G17" s="34">
        <v>396</v>
      </c>
      <c r="H17" s="26">
        <f t="shared" si="2"/>
        <v>88.39285714285714</v>
      </c>
      <c r="I17" s="25">
        <f t="shared" si="3"/>
        <v>-52</v>
      </c>
      <c r="J17" s="34">
        <v>604</v>
      </c>
      <c r="K17" s="34">
        <v>589</v>
      </c>
      <c r="L17" s="26">
        <f t="shared" si="4"/>
        <v>97.51655629139073</v>
      </c>
      <c r="M17" s="25">
        <f t="shared" si="5"/>
        <v>-15</v>
      </c>
      <c r="N17" s="36">
        <v>113</v>
      </c>
      <c r="O17" s="34">
        <v>137</v>
      </c>
      <c r="P17" s="27">
        <f t="shared" si="6"/>
        <v>121.23893805309736</v>
      </c>
      <c r="Q17" s="28">
        <f t="shared" si="7"/>
        <v>24</v>
      </c>
      <c r="R17" s="34">
        <v>240</v>
      </c>
      <c r="S17" s="36">
        <v>239</v>
      </c>
      <c r="T17" s="27">
        <f t="shared" si="8"/>
        <v>99.58333333333333</v>
      </c>
      <c r="U17" s="25">
        <f t="shared" si="9"/>
        <v>-1</v>
      </c>
      <c r="V17" s="34">
        <v>1732</v>
      </c>
      <c r="W17" s="34">
        <v>1788</v>
      </c>
      <c r="X17" s="26">
        <f t="shared" si="10"/>
        <v>103.23325635103926</v>
      </c>
      <c r="Y17" s="25">
        <f t="shared" si="11"/>
        <v>56</v>
      </c>
      <c r="Z17" s="34">
        <v>1151</v>
      </c>
      <c r="AA17" s="34">
        <v>999</v>
      </c>
      <c r="AB17" s="26">
        <f t="shared" si="12"/>
        <v>86.79409209383145</v>
      </c>
      <c r="AC17" s="25">
        <f t="shared" si="13"/>
        <v>-152</v>
      </c>
      <c r="AD17" s="34">
        <v>453</v>
      </c>
      <c r="AE17" s="35">
        <v>367</v>
      </c>
      <c r="AF17" s="26">
        <f t="shared" si="14"/>
        <v>81.01545253863135</v>
      </c>
      <c r="AG17" s="25">
        <f t="shared" si="15"/>
        <v>-86</v>
      </c>
      <c r="AH17" s="34">
        <v>248</v>
      </c>
      <c r="AI17" s="34">
        <v>272</v>
      </c>
      <c r="AJ17" s="27">
        <f t="shared" si="16"/>
        <v>109.6774193548387</v>
      </c>
      <c r="AK17" s="25">
        <f t="shared" si="17"/>
        <v>24</v>
      </c>
      <c r="AL17" s="37">
        <v>97</v>
      </c>
      <c r="AM17" s="37">
        <v>123</v>
      </c>
      <c r="AN17" s="30">
        <f t="shared" si="28"/>
        <v>126.8</v>
      </c>
      <c r="AO17" s="29">
        <f t="shared" si="18"/>
        <v>26</v>
      </c>
      <c r="AP17" s="38">
        <v>631</v>
      </c>
      <c r="AQ17" s="34">
        <v>682</v>
      </c>
      <c r="AR17" s="27">
        <f t="shared" si="19"/>
        <v>108.1</v>
      </c>
      <c r="AS17" s="25">
        <f t="shared" si="20"/>
        <v>51</v>
      </c>
      <c r="AT17" s="34">
        <v>534</v>
      </c>
      <c r="AU17" s="34">
        <v>502</v>
      </c>
      <c r="AV17" s="27">
        <f t="shared" si="21"/>
        <v>94.00749063670412</v>
      </c>
      <c r="AW17" s="25">
        <f t="shared" si="22"/>
        <v>-32</v>
      </c>
      <c r="AX17" s="34">
        <v>397</v>
      </c>
      <c r="AY17" s="34">
        <v>389</v>
      </c>
      <c r="AZ17" s="27">
        <f t="shared" si="23"/>
        <v>97.98488664987406</v>
      </c>
      <c r="BA17" s="25">
        <f t="shared" si="24"/>
        <v>-8</v>
      </c>
      <c r="BB17" s="205">
        <v>1465</v>
      </c>
      <c r="BC17" s="34">
        <v>1744</v>
      </c>
      <c r="BD17" s="25">
        <f t="shared" si="25"/>
        <v>279</v>
      </c>
      <c r="BE17" s="34">
        <v>33</v>
      </c>
      <c r="BF17" s="34">
        <v>94</v>
      </c>
      <c r="BG17" s="27">
        <f t="shared" si="26"/>
        <v>284.8</v>
      </c>
      <c r="BH17" s="25">
        <f t="shared" si="27"/>
        <v>61</v>
      </c>
      <c r="BI17" s="34">
        <v>9</v>
      </c>
      <c r="BJ17" s="32"/>
      <c r="BK17" s="32"/>
      <c r="BL17" s="32"/>
      <c r="BM17" s="32"/>
      <c r="BN17" s="12"/>
      <c r="BO17" s="12"/>
    </row>
    <row r="18" spans="1:67" s="15" customFormat="1" ht="21.75" customHeight="1">
      <c r="A18" s="33" t="s">
        <v>127</v>
      </c>
      <c r="B18" s="34">
        <v>2085</v>
      </c>
      <c r="C18" s="35">
        <v>1855</v>
      </c>
      <c r="D18" s="26">
        <f t="shared" si="0"/>
        <v>88.96882494004797</v>
      </c>
      <c r="E18" s="25">
        <f t="shared" si="1"/>
        <v>-230</v>
      </c>
      <c r="F18" s="34">
        <v>1002</v>
      </c>
      <c r="G18" s="34">
        <v>717</v>
      </c>
      <c r="H18" s="26">
        <f t="shared" si="2"/>
        <v>71.55688622754491</v>
      </c>
      <c r="I18" s="25">
        <f t="shared" si="3"/>
        <v>-285</v>
      </c>
      <c r="J18" s="34">
        <v>1208</v>
      </c>
      <c r="K18" s="34">
        <v>809</v>
      </c>
      <c r="L18" s="26">
        <f t="shared" si="4"/>
        <v>66.97019867549669</v>
      </c>
      <c r="M18" s="25">
        <f t="shared" si="5"/>
        <v>-399</v>
      </c>
      <c r="N18" s="36">
        <v>256</v>
      </c>
      <c r="O18" s="34">
        <v>271</v>
      </c>
      <c r="P18" s="27">
        <f t="shared" si="6"/>
        <v>105.859375</v>
      </c>
      <c r="Q18" s="28">
        <f t="shared" si="7"/>
        <v>15</v>
      </c>
      <c r="R18" s="34">
        <v>474</v>
      </c>
      <c r="S18" s="36">
        <v>481</v>
      </c>
      <c r="T18" s="27">
        <f t="shared" si="8"/>
        <v>101.47679324894514</v>
      </c>
      <c r="U18" s="25">
        <f t="shared" si="9"/>
        <v>7</v>
      </c>
      <c r="V18" s="34">
        <v>3083</v>
      </c>
      <c r="W18" s="34">
        <v>4182</v>
      </c>
      <c r="X18" s="26">
        <f t="shared" si="10"/>
        <v>135.64709698345766</v>
      </c>
      <c r="Y18" s="25">
        <f t="shared" si="11"/>
        <v>1099</v>
      </c>
      <c r="Z18" s="34">
        <v>2033</v>
      </c>
      <c r="AA18" s="34">
        <v>1824</v>
      </c>
      <c r="AB18" s="26">
        <f t="shared" si="12"/>
        <v>89.7196261682243</v>
      </c>
      <c r="AC18" s="25">
        <f t="shared" si="13"/>
        <v>-209</v>
      </c>
      <c r="AD18" s="34">
        <v>492</v>
      </c>
      <c r="AE18" s="35">
        <v>1489</v>
      </c>
      <c r="AF18" s="26">
        <f t="shared" si="14"/>
        <v>302.6422764227642</v>
      </c>
      <c r="AG18" s="25">
        <f t="shared" si="15"/>
        <v>997</v>
      </c>
      <c r="AH18" s="34">
        <v>452</v>
      </c>
      <c r="AI18" s="34">
        <v>452</v>
      </c>
      <c r="AJ18" s="27">
        <f t="shared" si="16"/>
        <v>100</v>
      </c>
      <c r="AK18" s="25">
        <f t="shared" si="17"/>
        <v>0</v>
      </c>
      <c r="AL18" s="37">
        <v>249</v>
      </c>
      <c r="AM18" s="37">
        <v>195</v>
      </c>
      <c r="AN18" s="30">
        <f t="shared" si="28"/>
        <v>78.3</v>
      </c>
      <c r="AO18" s="29">
        <f t="shared" si="18"/>
        <v>-54</v>
      </c>
      <c r="AP18" s="38">
        <v>1181</v>
      </c>
      <c r="AQ18" s="34">
        <v>829</v>
      </c>
      <c r="AR18" s="27">
        <f t="shared" si="19"/>
        <v>70.2</v>
      </c>
      <c r="AS18" s="25">
        <f t="shared" si="20"/>
        <v>-352</v>
      </c>
      <c r="AT18" s="34">
        <v>973</v>
      </c>
      <c r="AU18" s="34">
        <v>1069</v>
      </c>
      <c r="AV18" s="27">
        <f t="shared" si="21"/>
        <v>109.86639260020554</v>
      </c>
      <c r="AW18" s="25">
        <f t="shared" si="22"/>
        <v>96</v>
      </c>
      <c r="AX18" s="34">
        <v>687</v>
      </c>
      <c r="AY18" s="34">
        <v>767</v>
      </c>
      <c r="AZ18" s="27">
        <f t="shared" si="23"/>
        <v>111.64483260553129</v>
      </c>
      <c r="BA18" s="25">
        <f t="shared" si="24"/>
        <v>80</v>
      </c>
      <c r="BB18" s="205">
        <v>1515</v>
      </c>
      <c r="BC18" s="34">
        <v>2072</v>
      </c>
      <c r="BD18" s="25">
        <f t="shared" si="25"/>
        <v>557</v>
      </c>
      <c r="BE18" s="34">
        <v>14</v>
      </c>
      <c r="BF18" s="34">
        <v>29</v>
      </c>
      <c r="BG18" s="27">
        <f t="shared" si="26"/>
        <v>207.1</v>
      </c>
      <c r="BH18" s="25">
        <f t="shared" si="27"/>
        <v>15</v>
      </c>
      <c r="BI18" s="34">
        <v>2</v>
      </c>
      <c r="BJ18" s="32"/>
      <c r="BK18" s="32"/>
      <c r="BL18" s="32"/>
      <c r="BM18" s="32"/>
      <c r="BN18" s="12"/>
      <c r="BO18" s="12"/>
    </row>
    <row r="19" spans="1:67" s="15" customFormat="1" ht="21.75" customHeight="1">
      <c r="A19" s="33" t="s">
        <v>128</v>
      </c>
      <c r="B19" s="34">
        <v>1016</v>
      </c>
      <c r="C19" s="35">
        <v>968</v>
      </c>
      <c r="D19" s="26">
        <f t="shared" si="0"/>
        <v>95.2755905511811</v>
      </c>
      <c r="E19" s="25">
        <f t="shared" si="1"/>
        <v>-48</v>
      </c>
      <c r="F19" s="34">
        <v>507</v>
      </c>
      <c r="G19" s="34">
        <v>389</v>
      </c>
      <c r="H19" s="26">
        <f t="shared" si="2"/>
        <v>76.72583826429981</v>
      </c>
      <c r="I19" s="25">
        <f t="shared" si="3"/>
        <v>-118</v>
      </c>
      <c r="J19" s="34">
        <v>534</v>
      </c>
      <c r="K19" s="34">
        <v>490</v>
      </c>
      <c r="L19" s="26">
        <f t="shared" si="4"/>
        <v>91.76029962546816</v>
      </c>
      <c r="M19" s="25">
        <f t="shared" si="5"/>
        <v>-44</v>
      </c>
      <c r="N19" s="36">
        <v>119</v>
      </c>
      <c r="O19" s="34">
        <v>76</v>
      </c>
      <c r="P19" s="27">
        <f t="shared" si="6"/>
        <v>63.86554621848739</v>
      </c>
      <c r="Q19" s="28">
        <f t="shared" si="7"/>
        <v>-43</v>
      </c>
      <c r="R19" s="34">
        <v>206</v>
      </c>
      <c r="S19" s="36">
        <v>249</v>
      </c>
      <c r="T19" s="27">
        <f t="shared" si="8"/>
        <v>120.87378640776699</v>
      </c>
      <c r="U19" s="25">
        <f t="shared" si="9"/>
        <v>43</v>
      </c>
      <c r="V19" s="34">
        <v>1632</v>
      </c>
      <c r="W19" s="34">
        <v>1392</v>
      </c>
      <c r="X19" s="26">
        <f t="shared" si="10"/>
        <v>85.29411764705883</v>
      </c>
      <c r="Y19" s="25">
        <f t="shared" si="11"/>
        <v>-240</v>
      </c>
      <c r="Z19" s="34">
        <v>998</v>
      </c>
      <c r="AA19" s="34">
        <v>958</v>
      </c>
      <c r="AB19" s="26">
        <f t="shared" si="12"/>
        <v>95.99198396793587</v>
      </c>
      <c r="AC19" s="25">
        <f t="shared" si="13"/>
        <v>-40</v>
      </c>
      <c r="AD19" s="34">
        <v>337</v>
      </c>
      <c r="AE19" s="35">
        <v>231</v>
      </c>
      <c r="AF19" s="26">
        <f t="shared" si="14"/>
        <v>68.5459940652819</v>
      </c>
      <c r="AG19" s="25">
        <f t="shared" si="15"/>
        <v>-106</v>
      </c>
      <c r="AH19" s="34">
        <v>228</v>
      </c>
      <c r="AI19" s="34">
        <v>230</v>
      </c>
      <c r="AJ19" s="27">
        <f t="shared" si="16"/>
        <v>100.87719298245614</v>
      </c>
      <c r="AK19" s="25">
        <f t="shared" si="17"/>
        <v>2</v>
      </c>
      <c r="AL19" s="37">
        <v>92</v>
      </c>
      <c r="AM19" s="37">
        <v>99</v>
      </c>
      <c r="AN19" s="30">
        <f t="shared" si="28"/>
        <v>107.6</v>
      </c>
      <c r="AO19" s="29">
        <f t="shared" si="18"/>
        <v>7</v>
      </c>
      <c r="AP19" s="38">
        <v>495</v>
      </c>
      <c r="AQ19" s="34">
        <v>504</v>
      </c>
      <c r="AR19" s="27">
        <f t="shared" si="19"/>
        <v>101.8</v>
      </c>
      <c r="AS19" s="25">
        <f t="shared" si="20"/>
        <v>9</v>
      </c>
      <c r="AT19" s="34">
        <v>463</v>
      </c>
      <c r="AU19" s="34">
        <v>426</v>
      </c>
      <c r="AV19" s="27">
        <f t="shared" si="21"/>
        <v>92.0086393088553</v>
      </c>
      <c r="AW19" s="25">
        <f t="shared" si="22"/>
        <v>-37</v>
      </c>
      <c r="AX19" s="34">
        <v>373</v>
      </c>
      <c r="AY19" s="34">
        <v>353</v>
      </c>
      <c r="AZ19" s="27">
        <f t="shared" si="23"/>
        <v>94.63806970509383</v>
      </c>
      <c r="BA19" s="25">
        <f t="shared" si="24"/>
        <v>-20</v>
      </c>
      <c r="BB19" s="205">
        <v>1278</v>
      </c>
      <c r="BC19" s="34">
        <v>1852</v>
      </c>
      <c r="BD19" s="25">
        <f t="shared" si="25"/>
        <v>574</v>
      </c>
      <c r="BE19" s="34">
        <v>15</v>
      </c>
      <c r="BF19" s="34">
        <v>28</v>
      </c>
      <c r="BG19" s="27">
        <f t="shared" si="26"/>
        <v>186.7</v>
      </c>
      <c r="BH19" s="25">
        <f t="shared" si="27"/>
        <v>13</v>
      </c>
      <c r="BI19" s="34">
        <v>6</v>
      </c>
      <c r="BJ19" s="32"/>
      <c r="BK19" s="32"/>
      <c r="BL19" s="32"/>
      <c r="BM19" s="32"/>
      <c r="BN19" s="12"/>
      <c r="BO19" s="12"/>
    </row>
    <row r="20" spans="1:67" s="40" customFormat="1" ht="21.75" customHeight="1">
      <c r="A20" s="39" t="s">
        <v>129</v>
      </c>
      <c r="B20" s="34">
        <v>767</v>
      </c>
      <c r="C20" s="35">
        <v>614</v>
      </c>
      <c r="D20" s="26">
        <f t="shared" si="0"/>
        <v>80.05215123859192</v>
      </c>
      <c r="E20" s="25">
        <f t="shared" si="1"/>
        <v>-153</v>
      </c>
      <c r="F20" s="34">
        <v>424</v>
      </c>
      <c r="G20" s="34">
        <v>331</v>
      </c>
      <c r="H20" s="26">
        <f t="shared" si="2"/>
        <v>78.06603773584906</v>
      </c>
      <c r="I20" s="25">
        <f t="shared" si="3"/>
        <v>-93</v>
      </c>
      <c r="J20" s="34">
        <v>493</v>
      </c>
      <c r="K20" s="34">
        <v>402</v>
      </c>
      <c r="L20" s="26">
        <f t="shared" si="4"/>
        <v>81.54158215010142</v>
      </c>
      <c r="M20" s="25">
        <f t="shared" si="5"/>
        <v>-91</v>
      </c>
      <c r="N20" s="36">
        <v>167</v>
      </c>
      <c r="O20" s="34">
        <v>140</v>
      </c>
      <c r="P20" s="27">
        <f t="shared" si="6"/>
        <v>83.8323353293413</v>
      </c>
      <c r="Q20" s="28">
        <f t="shared" si="7"/>
        <v>-27</v>
      </c>
      <c r="R20" s="34">
        <v>303</v>
      </c>
      <c r="S20" s="36">
        <v>116</v>
      </c>
      <c r="T20" s="27">
        <f t="shared" si="8"/>
        <v>38.28382838283829</v>
      </c>
      <c r="U20" s="25">
        <f t="shared" si="9"/>
        <v>-187</v>
      </c>
      <c r="V20" s="34">
        <v>2924</v>
      </c>
      <c r="W20" s="34">
        <v>1503</v>
      </c>
      <c r="X20" s="26">
        <f t="shared" si="10"/>
        <v>51.402188782489745</v>
      </c>
      <c r="Y20" s="25">
        <f t="shared" si="11"/>
        <v>-1421</v>
      </c>
      <c r="Z20" s="34">
        <v>700</v>
      </c>
      <c r="AA20" s="34">
        <v>591</v>
      </c>
      <c r="AB20" s="26">
        <f t="shared" si="12"/>
        <v>84.42857142857143</v>
      </c>
      <c r="AC20" s="25">
        <f t="shared" si="13"/>
        <v>-109</v>
      </c>
      <c r="AD20" s="34">
        <v>1785</v>
      </c>
      <c r="AE20" s="35">
        <v>582</v>
      </c>
      <c r="AF20" s="26">
        <f t="shared" si="14"/>
        <v>32.60504201680672</v>
      </c>
      <c r="AG20" s="25">
        <f t="shared" si="15"/>
        <v>-1203</v>
      </c>
      <c r="AH20" s="34">
        <v>131</v>
      </c>
      <c r="AI20" s="34">
        <v>102</v>
      </c>
      <c r="AJ20" s="27">
        <f t="shared" si="16"/>
        <v>77.86259541984732</v>
      </c>
      <c r="AK20" s="25">
        <f t="shared" si="17"/>
        <v>-29</v>
      </c>
      <c r="AL20" s="37">
        <v>203</v>
      </c>
      <c r="AM20" s="37">
        <v>218</v>
      </c>
      <c r="AN20" s="30">
        <f t="shared" si="28"/>
        <v>107.4</v>
      </c>
      <c r="AO20" s="29">
        <f t="shared" si="18"/>
        <v>15</v>
      </c>
      <c r="AP20" s="38">
        <v>597</v>
      </c>
      <c r="AQ20" s="34">
        <v>627</v>
      </c>
      <c r="AR20" s="27">
        <f t="shared" si="19"/>
        <v>105</v>
      </c>
      <c r="AS20" s="25">
        <f t="shared" si="20"/>
        <v>30</v>
      </c>
      <c r="AT20" s="34">
        <v>372</v>
      </c>
      <c r="AU20" s="34">
        <v>284</v>
      </c>
      <c r="AV20" s="27">
        <f t="shared" si="21"/>
        <v>76.34408602150538</v>
      </c>
      <c r="AW20" s="25">
        <f t="shared" si="22"/>
        <v>-88</v>
      </c>
      <c r="AX20" s="34">
        <v>310</v>
      </c>
      <c r="AY20" s="34">
        <v>224</v>
      </c>
      <c r="AZ20" s="27">
        <f t="shared" si="23"/>
        <v>72.25806451612902</v>
      </c>
      <c r="BA20" s="25">
        <f t="shared" si="24"/>
        <v>-86</v>
      </c>
      <c r="BB20" s="205">
        <v>2011</v>
      </c>
      <c r="BC20" s="34">
        <v>4071</v>
      </c>
      <c r="BD20" s="25">
        <f t="shared" si="25"/>
        <v>2060</v>
      </c>
      <c r="BE20" s="34">
        <v>14</v>
      </c>
      <c r="BF20" s="34">
        <v>31</v>
      </c>
      <c r="BG20" s="27">
        <f t="shared" si="26"/>
        <v>221.4</v>
      </c>
      <c r="BH20" s="25">
        <f t="shared" si="27"/>
        <v>17</v>
      </c>
      <c r="BI20" s="34">
        <v>6</v>
      </c>
      <c r="BJ20" s="32"/>
      <c r="BK20" s="32"/>
      <c r="BL20" s="32"/>
      <c r="BM20" s="32"/>
      <c r="BN20" s="12"/>
      <c r="BO20" s="12"/>
    </row>
    <row r="21" spans="1:67" s="15" customFormat="1" ht="21.75" customHeight="1">
      <c r="A21" s="33" t="s">
        <v>130</v>
      </c>
      <c r="B21" s="34">
        <v>430</v>
      </c>
      <c r="C21" s="35">
        <v>458</v>
      </c>
      <c r="D21" s="26">
        <f t="shared" si="0"/>
        <v>106.51162790697674</v>
      </c>
      <c r="E21" s="25">
        <f t="shared" si="1"/>
        <v>28</v>
      </c>
      <c r="F21" s="34">
        <v>226</v>
      </c>
      <c r="G21" s="34">
        <v>226</v>
      </c>
      <c r="H21" s="26">
        <f t="shared" si="2"/>
        <v>100</v>
      </c>
      <c r="I21" s="25">
        <f t="shared" si="3"/>
        <v>0</v>
      </c>
      <c r="J21" s="34">
        <v>183</v>
      </c>
      <c r="K21" s="34">
        <v>216</v>
      </c>
      <c r="L21" s="26">
        <f t="shared" si="4"/>
        <v>118.0327868852459</v>
      </c>
      <c r="M21" s="25">
        <f t="shared" si="5"/>
        <v>33</v>
      </c>
      <c r="N21" s="36">
        <v>40</v>
      </c>
      <c r="O21" s="34">
        <v>45</v>
      </c>
      <c r="P21" s="27">
        <f t="shared" si="6"/>
        <v>112.5</v>
      </c>
      <c r="Q21" s="28" t="s">
        <v>156</v>
      </c>
      <c r="R21" s="34">
        <v>57</v>
      </c>
      <c r="S21" s="36">
        <v>88</v>
      </c>
      <c r="T21" s="27">
        <f t="shared" si="8"/>
        <v>154.38596491228068</v>
      </c>
      <c r="U21" s="25">
        <f t="shared" si="9"/>
        <v>31</v>
      </c>
      <c r="V21" s="34">
        <v>608</v>
      </c>
      <c r="W21" s="34">
        <v>683</v>
      </c>
      <c r="X21" s="26">
        <f t="shared" si="10"/>
        <v>112.33552631578947</v>
      </c>
      <c r="Y21" s="25">
        <f t="shared" si="11"/>
        <v>75</v>
      </c>
      <c r="Z21" s="34">
        <v>417</v>
      </c>
      <c r="AA21" s="34">
        <v>452</v>
      </c>
      <c r="AB21" s="26">
        <f t="shared" si="12"/>
        <v>108.39328537170263</v>
      </c>
      <c r="AC21" s="25">
        <f t="shared" si="13"/>
        <v>35</v>
      </c>
      <c r="AD21" s="34">
        <v>98</v>
      </c>
      <c r="AE21" s="35">
        <v>107</v>
      </c>
      <c r="AF21" s="26" t="s">
        <v>156</v>
      </c>
      <c r="AG21" s="25">
        <f t="shared" si="15"/>
        <v>9</v>
      </c>
      <c r="AH21" s="34">
        <v>54</v>
      </c>
      <c r="AI21" s="34">
        <v>73</v>
      </c>
      <c r="AJ21" s="27" t="s">
        <v>160</v>
      </c>
      <c r="AK21" s="25">
        <f t="shared" si="17"/>
        <v>19</v>
      </c>
      <c r="AL21" s="37">
        <v>61</v>
      </c>
      <c r="AM21" s="37">
        <v>65</v>
      </c>
      <c r="AN21" s="30">
        <f t="shared" si="28"/>
        <v>106.6</v>
      </c>
      <c r="AO21" s="29">
        <f t="shared" si="18"/>
        <v>4</v>
      </c>
      <c r="AP21" s="38">
        <v>174</v>
      </c>
      <c r="AQ21" s="34">
        <v>224</v>
      </c>
      <c r="AR21" s="27">
        <f t="shared" si="19"/>
        <v>128.7</v>
      </c>
      <c r="AS21" s="25">
        <f t="shared" si="20"/>
        <v>50</v>
      </c>
      <c r="AT21" s="34">
        <v>223</v>
      </c>
      <c r="AU21" s="34">
        <v>196</v>
      </c>
      <c r="AV21" s="27">
        <f t="shared" si="21"/>
        <v>87.89237668161435</v>
      </c>
      <c r="AW21" s="25">
        <f t="shared" si="22"/>
        <v>-27</v>
      </c>
      <c r="AX21" s="34">
        <v>177</v>
      </c>
      <c r="AY21" s="34">
        <v>143</v>
      </c>
      <c r="AZ21" s="27">
        <f t="shared" si="23"/>
        <v>80.7909604519774</v>
      </c>
      <c r="BA21" s="25">
        <f t="shared" si="24"/>
        <v>-34</v>
      </c>
      <c r="BB21" s="205">
        <v>2083</v>
      </c>
      <c r="BC21" s="34">
        <v>2123</v>
      </c>
      <c r="BD21" s="25">
        <f t="shared" si="25"/>
        <v>40</v>
      </c>
      <c r="BE21" s="34">
        <v>1</v>
      </c>
      <c r="BF21" s="34">
        <v>6</v>
      </c>
      <c r="BG21" s="27">
        <f t="shared" si="26"/>
        <v>600</v>
      </c>
      <c r="BH21" s="25">
        <f t="shared" si="27"/>
        <v>5</v>
      </c>
      <c r="BI21" s="34">
        <v>5</v>
      </c>
      <c r="BJ21" s="32"/>
      <c r="BK21" s="32"/>
      <c r="BL21" s="32"/>
      <c r="BM21" s="32"/>
      <c r="BN21" s="12"/>
      <c r="BO21" s="12"/>
    </row>
    <row r="22" spans="1:67" s="15" customFormat="1" ht="21.75" customHeight="1">
      <c r="A22" s="33" t="s">
        <v>131</v>
      </c>
      <c r="B22" s="34">
        <v>1093</v>
      </c>
      <c r="C22" s="35">
        <v>1041</v>
      </c>
      <c r="D22" s="26">
        <f t="shared" si="0"/>
        <v>95.24245196706312</v>
      </c>
      <c r="E22" s="25">
        <f t="shared" si="1"/>
        <v>-52</v>
      </c>
      <c r="F22" s="34">
        <v>661</v>
      </c>
      <c r="G22" s="34">
        <v>548</v>
      </c>
      <c r="H22" s="26">
        <f t="shared" si="2"/>
        <v>82.90468986384266</v>
      </c>
      <c r="I22" s="25">
        <f t="shared" si="3"/>
        <v>-113</v>
      </c>
      <c r="J22" s="34">
        <v>584</v>
      </c>
      <c r="K22" s="34">
        <v>619</v>
      </c>
      <c r="L22" s="26">
        <f t="shared" si="4"/>
        <v>105.99315068493152</v>
      </c>
      <c r="M22" s="25">
        <f t="shared" si="5"/>
        <v>35</v>
      </c>
      <c r="N22" s="36">
        <v>183</v>
      </c>
      <c r="O22" s="34">
        <v>240</v>
      </c>
      <c r="P22" s="27">
        <f t="shared" si="6"/>
        <v>131.14754098360655</v>
      </c>
      <c r="Q22" s="28">
        <f t="shared" si="7"/>
        <v>57</v>
      </c>
      <c r="R22" s="34">
        <v>186</v>
      </c>
      <c r="S22" s="36">
        <v>124</v>
      </c>
      <c r="T22" s="27">
        <f t="shared" si="8"/>
        <v>66.66666666666666</v>
      </c>
      <c r="U22" s="25">
        <f t="shared" si="9"/>
        <v>-62</v>
      </c>
      <c r="V22" s="34">
        <v>2521</v>
      </c>
      <c r="W22" s="34">
        <v>2689</v>
      </c>
      <c r="X22" s="26">
        <f t="shared" si="10"/>
        <v>106.66402221340738</v>
      </c>
      <c r="Y22" s="25">
        <f t="shared" si="11"/>
        <v>168</v>
      </c>
      <c r="Z22" s="34">
        <v>1081</v>
      </c>
      <c r="AA22" s="34">
        <v>1020</v>
      </c>
      <c r="AB22" s="26">
        <f t="shared" si="12"/>
        <v>94.35707678075855</v>
      </c>
      <c r="AC22" s="25">
        <f t="shared" si="13"/>
        <v>-61</v>
      </c>
      <c r="AD22" s="34">
        <v>815</v>
      </c>
      <c r="AE22" s="35">
        <v>1085</v>
      </c>
      <c r="AF22" s="26">
        <f t="shared" si="14"/>
        <v>133.12883435582822</v>
      </c>
      <c r="AG22" s="25">
        <f t="shared" si="15"/>
        <v>270</v>
      </c>
      <c r="AH22" s="34">
        <v>308</v>
      </c>
      <c r="AI22" s="34">
        <v>210</v>
      </c>
      <c r="AJ22" s="27">
        <f t="shared" si="16"/>
        <v>68.18181818181817</v>
      </c>
      <c r="AK22" s="25">
        <f t="shared" si="17"/>
        <v>-98</v>
      </c>
      <c r="AL22" s="37">
        <v>240</v>
      </c>
      <c r="AM22" s="37">
        <v>206</v>
      </c>
      <c r="AN22" s="30">
        <f t="shared" si="28"/>
        <v>85.8</v>
      </c>
      <c r="AO22" s="29">
        <f t="shared" si="18"/>
        <v>-34</v>
      </c>
      <c r="AP22" s="38">
        <v>708</v>
      </c>
      <c r="AQ22" s="34">
        <v>671</v>
      </c>
      <c r="AR22" s="27">
        <f t="shared" si="19"/>
        <v>94.8</v>
      </c>
      <c r="AS22" s="25">
        <f t="shared" si="20"/>
        <v>-37</v>
      </c>
      <c r="AT22" s="34">
        <v>572</v>
      </c>
      <c r="AU22" s="34">
        <v>535</v>
      </c>
      <c r="AV22" s="27">
        <f t="shared" si="21"/>
        <v>93.53146853146853</v>
      </c>
      <c r="AW22" s="25">
        <f t="shared" si="22"/>
        <v>-37</v>
      </c>
      <c r="AX22" s="34">
        <v>444</v>
      </c>
      <c r="AY22" s="34">
        <v>427</v>
      </c>
      <c r="AZ22" s="27">
        <f t="shared" si="23"/>
        <v>96.17117117117117</v>
      </c>
      <c r="BA22" s="25">
        <f t="shared" si="24"/>
        <v>-17</v>
      </c>
      <c r="BB22" s="205">
        <v>1707</v>
      </c>
      <c r="BC22" s="34">
        <v>2131</v>
      </c>
      <c r="BD22" s="25">
        <f t="shared" si="25"/>
        <v>424</v>
      </c>
      <c r="BE22" s="34">
        <v>23</v>
      </c>
      <c r="BF22" s="34">
        <v>19</v>
      </c>
      <c r="BG22" s="27">
        <f t="shared" si="26"/>
        <v>82.6</v>
      </c>
      <c r="BH22" s="25">
        <f t="shared" si="27"/>
        <v>-4</v>
      </c>
      <c r="BI22" s="34">
        <v>26</v>
      </c>
      <c r="BJ22" s="32"/>
      <c r="BK22" s="32"/>
      <c r="BL22" s="32"/>
      <c r="BM22" s="32"/>
      <c r="BN22" s="12"/>
      <c r="BO22" s="12"/>
    </row>
    <row r="23" spans="1:67" s="15" customFormat="1" ht="21.75" customHeight="1">
      <c r="A23" s="33" t="s">
        <v>132</v>
      </c>
      <c r="B23" s="34">
        <v>655</v>
      </c>
      <c r="C23" s="35">
        <v>737</v>
      </c>
      <c r="D23" s="26">
        <f t="shared" si="0"/>
        <v>112.51908396946564</v>
      </c>
      <c r="E23" s="25">
        <f t="shared" si="1"/>
        <v>82</v>
      </c>
      <c r="F23" s="34">
        <v>347</v>
      </c>
      <c r="G23" s="34">
        <v>348</v>
      </c>
      <c r="H23" s="26">
        <f t="shared" si="2"/>
        <v>100.28818443804035</v>
      </c>
      <c r="I23" s="25">
        <f t="shared" si="3"/>
        <v>1</v>
      </c>
      <c r="J23" s="34">
        <v>426</v>
      </c>
      <c r="K23" s="34">
        <v>429</v>
      </c>
      <c r="L23" s="26">
        <f t="shared" si="4"/>
        <v>100.70422535211267</v>
      </c>
      <c r="M23" s="25">
        <f t="shared" si="5"/>
        <v>3</v>
      </c>
      <c r="N23" s="36">
        <v>114</v>
      </c>
      <c r="O23" s="34">
        <v>78</v>
      </c>
      <c r="P23" s="27">
        <f t="shared" si="6"/>
        <v>68.42105263157895</v>
      </c>
      <c r="Q23" s="28">
        <f t="shared" si="7"/>
        <v>-36</v>
      </c>
      <c r="R23" s="34">
        <v>135</v>
      </c>
      <c r="S23" s="36">
        <v>143</v>
      </c>
      <c r="T23" s="27">
        <f t="shared" si="8"/>
        <v>105.92592592592594</v>
      </c>
      <c r="U23" s="25">
        <f t="shared" si="9"/>
        <v>8</v>
      </c>
      <c r="V23" s="34">
        <v>1043</v>
      </c>
      <c r="W23" s="34">
        <v>1250</v>
      </c>
      <c r="X23" s="26">
        <f t="shared" si="10"/>
        <v>119.84659635666348</v>
      </c>
      <c r="Y23" s="25">
        <f t="shared" si="11"/>
        <v>207</v>
      </c>
      <c r="Z23" s="34">
        <v>628</v>
      </c>
      <c r="AA23" s="34">
        <v>712</v>
      </c>
      <c r="AB23" s="26">
        <f t="shared" si="12"/>
        <v>113.37579617834395</v>
      </c>
      <c r="AC23" s="25">
        <f t="shared" si="13"/>
        <v>84</v>
      </c>
      <c r="AD23" s="34">
        <v>259</v>
      </c>
      <c r="AE23" s="35">
        <v>228</v>
      </c>
      <c r="AF23" s="26">
        <f t="shared" si="14"/>
        <v>88.03088803088804</v>
      </c>
      <c r="AG23" s="25">
        <f t="shared" si="15"/>
        <v>-31</v>
      </c>
      <c r="AH23" s="34">
        <v>171</v>
      </c>
      <c r="AI23" s="34">
        <v>180</v>
      </c>
      <c r="AJ23" s="27">
        <f t="shared" si="16"/>
        <v>105.26315789473684</v>
      </c>
      <c r="AK23" s="25">
        <f t="shared" si="17"/>
        <v>9</v>
      </c>
      <c r="AL23" s="37">
        <v>106</v>
      </c>
      <c r="AM23" s="37">
        <v>117</v>
      </c>
      <c r="AN23" s="30">
        <f t="shared" si="28"/>
        <v>110.4</v>
      </c>
      <c r="AO23" s="29">
        <f t="shared" si="18"/>
        <v>11</v>
      </c>
      <c r="AP23" s="38">
        <v>413</v>
      </c>
      <c r="AQ23" s="34">
        <v>443</v>
      </c>
      <c r="AR23" s="27">
        <f t="shared" si="19"/>
        <v>107.3</v>
      </c>
      <c r="AS23" s="25">
        <f t="shared" si="20"/>
        <v>30</v>
      </c>
      <c r="AT23" s="34">
        <v>282</v>
      </c>
      <c r="AU23" s="34">
        <v>322</v>
      </c>
      <c r="AV23" s="27">
        <f t="shared" si="21"/>
        <v>114.18439716312056</v>
      </c>
      <c r="AW23" s="25">
        <f t="shared" si="22"/>
        <v>40</v>
      </c>
      <c r="AX23" s="34">
        <v>240</v>
      </c>
      <c r="AY23" s="34">
        <v>277</v>
      </c>
      <c r="AZ23" s="27">
        <f t="shared" si="23"/>
        <v>115.41666666666666</v>
      </c>
      <c r="BA23" s="25">
        <f t="shared" si="24"/>
        <v>37</v>
      </c>
      <c r="BB23" s="205">
        <v>1492</v>
      </c>
      <c r="BC23" s="34">
        <v>2134</v>
      </c>
      <c r="BD23" s="25">
        <f t="shared" si="25"/>
        <v>642</v>
      </c>
      <c r="BE23" s="34">
        <v>21</v>
      </c>
      <c r="BF23" s="34">
        <v>12</v>
      </c>
      <c r="BG23" s="27">
        <f t="shared" si="26"/>
        <v>57.1</v>
      </c>
      <c r="BH23" s="25">
        <f t="shared" si="27"/>
        <v>-9</v>
      </c>
      <c r="BI23" s="34">
        <v>6</v>
      </c>
      <c r="BJ23" s="32"/>
      <c r="BK23" s="32"/>
      <c r="BL23" s="32"/>
      <c r="BM23" s="32"/>
      <c r="BN23" s="12"/>
      <c r="BO23" s="12"/>
    </row>
    <row r="24" spans="1:67" s="15" customFormat="1" ht="21.75" customHeight="1">
      <c r="A24" s="33" t="s">
        <v>133</v>
      </c>
      <c r="B24" s="34">
        <v>3134</v>
      </c>
      <c r="C24" s="35">
        <v>2621</v>
      </c>
      <c r="D24" s="26">
        <f t="shared" si="0"/>
        <v>83.63114231014677</v>
      </c>
      <c r="E24" s="25">
        <f t="shared" si="1"/>
        <v>-513</v>
      </c>
      <c r="F24" s="34">
        <v>1331</v>
      </c>
      <c r="G24" s="34">
        <v>977</v>
      </c>
      <c r="H24" s="26">
        <f t="shared" si="2"/>
        <v>73.40345604808415</v>
      </c>
      <c r="I24" s="25">
        <f t="shared" si="3"/>
        <v>-354</v>
      </c>
      <c r="J24" s="34">
        <v>1161</v>
      </c>
      <c r="K24" s="34">
        <v>1189</v>
      </c>
      <c r="L24" s="26">
        <f t="shared" si="4"/>
        <v>102.41171403962102</v>
      </c>
      <c r="M24" s="25">
        <f t="shared" si="5"/>
        <v>28</v>
      </c>
      <c r="N24" s="36">
        <v>396</v>
      </c>
      <c r="O24" s="34">
        <v>549</v>
      </c>
      <c r="P24" s="27">
        <f t="shared" si="6"/>
        <v>138.63636363636365</v>
      </c>
      <c r="Q24" s="28">
        <f t="shared" si="7"/>
        <v>153</v>
      </c>
      <c r="R24" s="34">
        <v>465</v>
      </c>
      <c r="S24" s="36">
        <v>427</v>
      </c>
      <c r="T24" s="27">
        <f t="shared" si="8"/>
        <v>91.82795698924731</v>
      </c>
      <c r="U24" s="25">
        <f t="shared" si="9"/>
        <v>-38</v>
      </c>
      <c r="V24" s="34">
        <v>7816</v>
      </c>
      <c r="W24" s="34">
        <v>6305</v>
      </c>
      <c r="X24" s="26">
        <f t="shared" si="10"/>
        <v>80.66786079836234</v>
      </c>
      <c r="Y24" s="25">
        <f t="shared" si="11"/>
        <v>-1511</v>
      </c>
      <c r="Z24" s="34">
        <v>3023</v>
      </c>
      <c r="AA24" s="34">
        <v>2475</v>
      </c>
      <c r="AB24" s="26">
        <f t="shared" si="12"/>
        <v>81.8723122725769</v>
      </c>
      <c r="AC24" s="25">
        <f t="shared" si="13"/>
        <v>-548</v>
      </c>
      <c r="AD24" s="34">
        <v>3503</v>
      </c>
      <c r="AE24" s="35">
        <v>2219</v>
      </c>
      <c r="AF24" s="26">
        <f t="shared" si="14"/>
        <v>63.34570368255781</v>
      </c>
      <c r="AG24" s="25">
        <f t="shared" si="15"/>
        <v>-1284</v>
      </c>
      <c r="AH24" s="34">
        <v>570</v>
      </c>
      <c r="AI24" s="34">
        <v>451</v>
      </c>
      <c r="AJ24" s="27">
        <f t="shared" si="16"/>
        <v>79.12280701754386</v>
      </c>
      <c r="AK24" s="25">
        <f t="shared" si="17"/>
        <v>-119</v>
      </c>
      <c r="AL24" s="37">
        <v>290</v>
      </c>
      <c r="AM24" s="37">
        <v>288</v>
      </c>
      <c r="AN24" s="30">
        <f t="shared" si="28"/>
        <v>99.3</v>
      </c>
      <c r="AO24" s="29">
        <f t="shared" si="18"/>
        <v>-2</v>
      </c>
      <c r="AP24" s="38">
        <v>1140</v>
      </c>
      <c r="AQ24" s="34">
        <v>1213</v>
      </c>
      <c r="AR24" s="27">
        <f t="shared" si="19"/>
        <v>106.4</v>
      </c>
      <c r="AS24" s="25">
        <f t="shared" si="20"/>
        <v>73</v>
      </c>
      <c r="AT24" s="34">
        <v>1901</v>
      </c>
      <c r="AU24" s="34">
        <v>1469</v>
      </c>
      <c r="AV24" s="27">
        <f t="shared" si="21"/>
        <v>77.27511835875855</v>
      </c>
      <c r="AW24" s="25">
        <f t="shared" si="22"/>
        <v>-432</v>
      </c>
      <c r="AX24" s="34">
        <v>1502</v>
      </c>
      <c r="AY24" s="34">
        <v>1202</v>
      </c>
      <c r="AZ24" s="27">
        <f t="shared" si="23"/>
        <v>80.0266311584554</v>
      </c>
      <c r="BA24" s="25">
        <f t="shared" si="24"/>
        <v>-300</v>
      </c>
      <c r="BB24" s="205">
        <v>1227</v>
      </c>
      <c r="BC24" s="34">
        <v>1312</v>
      </c>
      <c r="BD24" s="25">
        <f t="shared" si="25"/>
        <v>85</v>
      </c>
      <c r="BE24" s="34">
        <v>45</v>
      </c>
      <c r="BF24" s="34">
        <v>33</v>
      </c>
      <c r="BG24" s="27">
        <f t="shared" si="26"/>
        <v>73.3</v>
      </c>
      <c r="BH24" s="25">
        <f t="shared" si="27"/>
        <v>-12</v>
      </c>
      <c r="BI24" s="34">
        <v>27</v>
      </c>
      <c r="BJ24" s="32"/>
      <c r="BK24" s="32"/>
      <c r="BL24" s="32"/>
      <c r="BM24" s="32"/>
      <c r="BN24" s="12"/>
      <c r="BO24" s="12"/>
    </row>
    <row r="25" spans="1:67" s="15" customFormat="1" ht="21.75" customHeight="1">
      <c r="A25" s="33" t="s">
        <v>134</v>
      </c>
      <c r="B25" s="34">
        <v>1275</v>
      </c>
      <c r="C25" s="35">
        <v>1267</v>
      </c>
      <c r="D25" s="26">
        <f t="shared" si="0"/>
        <v>99.37254901960785</v>
      </c>
      <c r="E25" s="25">
        <f t="shared" si="1"/>
        <v>-8</v>
      </c>
      <c r="F25" s="34">
        <v>448</v>
      </c>
      <c r="G25" s="34">
        <v>312</v>
      </c>
      <c r="H25" s="26">
        <f t="shared" si="2"/>
        <v>69.64285714285714</v>
      </c>
      <c r="I25" s="25">
        <f t="shared" si="3"/>
        <v>-136</v>
      </c>
      <c r="J25" s="34">
        <v>527</v>
      </c>
      <c r="K25" s="34">
        <v>504</v>
      </c>
      <c r="L25" s="26">
        <f t="shared" si="4"/>
        <v>95.63567362428842</v>
      </c>
      <c r="M25" s="25">
        <f t="shared" si="5"/>
        <v>-23</v>
      </c>
      <c r="N25" s="36">
        <v>80</v>
      </c>
      <c r="O25" s="34">
        <v>84</v>
      </c>
      <c r="P25" s="27">
        <f t="shared" si="6"/>
        <v>105</v>
      </c>
      <c r="Q25" s="28">
        <f t="shared" si="7"/>
        <v>4</v>
      </c>
      <c r="R25" s="34">
        <v>220</v>
      </c>
      <c r="S25" s="36">
        <v>242</v>
      </c>
      <c r="T25" s="27">
        <f t="shared" si="8"/>
        <v>110.00000000000001</v>
      </c>
      <c r="U25" s="25">
        <f t="shared" si="9"/>
        <v>22</v>
      </c>
      <c r="V25" s="34">
        <v>2033</v>
      </c>
      <c r="W25" s="34">
        <v>1835</v>
      </c>
      <c r="X25" s="26">
        <f t="shared" si="10"/>
        <v>90.26069847515986</v>
      </c>
      <c r="Y25" s="25">
        <f t="shared" si="11"/>
        <v>-198</v>
      </c>
      <c r="Z25" s="34">
        <v>1249</v>
      </c>
      <c r="AA25" s="34">
        <v>1225</v>
      </c>
      <c r="AB25" s="26">
        <f t="shared" si="12"/>
        <v>98.07846277021616</v>
      </c>
      <c r="AC25" s="25">
        <f t="shared" si="13"/>
        <v>-24</v>
      </c>
      <c r="AD25" s="34">
        <v>507</v>
      </c>
      <c r="AE25" s="35">
        <v>331</v>
      </c>
      <c r="AF25" s="26">
        <f t="shared" si="14"/>
        <v>65.28599605522683</v>
      </c>
      <c r="AG25" s="25">
        <f t="shared" si="15"/>
        <v>-176</v>
      </c>
      <c r="AH25" s="34">
        <v>320</v>
      </c>
      <c r="AI25" s="34">
        <v>356</v>
      </c>
      <c r="AJ25" s="27">
        <f t="shared" si="16"/>
        <v>111.25</v>
      </c>
      <c r="AK25" s="25">
        <f t="shared" si="17"/>
        <v>36</v>
      </c>
      <c r="AL25" s="37">
        <v>88</v>
      </c>
      <c r="AM25" s="37">
        <v>83</v>
      </c>
      <c r="AN25" s="30">
        <f t="shared" si="28"/>
        <v>94.3</v>
      </c>
      <c r="AO25" s="29">
        <f t="shared" si="18"/>
        <v>-5</v>
      </c>
      <c r="AP25" s="38">
        <v>555</v>
      </c>
      <c r="AQ25" s="34">
        <v>564</v>
      </c>
      <c r="AR25" s="27">
        <f t="shared" si="19"/>
        <v>101.6</v>
      </c>
      <c r="AS25" s="25">
        <f t="shared" si="20"/>
        <v>9</v>
      </c>
      <c r="AT25" s="34">
        <v>720</v>
      </c>
      <c r="AU25" s="34">
        <v>687</v>
      </c>
      <c r="AV25" s="27">
        <f t="shared" si="21"/>
        <v>95.41666666666667</v>
      </c>
      <c r="AW25" s="25">
        <f t="shared" si="22"/>
        <v>-33</v>
      </c>
      <c r="AX25" s="34">
        <v>652</v>
      </c>
      <c r="AY25" s="34">
        <v>617</v>
      </c>
      <c r="AZ25" s="27">
        <f t="shared" si="23"/>
        <v>94.6319018404908</v>
      </c>
      <c r="BA25" s="25">
        <f t="shared" si="24"/>
        <v>-35</v>
      </c>
      <c r="BB25" s="205">
        <v>1541</v>
      </c>
      <c r="BC25" s="34">
        <v>2114</v>
      </c>
      <c r="BD25" s="25">
        <f t="shared" si="25"/>
        <v>573</v>
      </c>
      <c r="BE25" s="34">
        <v>15</v>
      </c>
      <c r="BF25" s="34">
        <v>55</v>
      </c>
      <c r="BG25" s="27">
        <f t="shared" si="26"/>
        <v>366.7</v>
      </c>
      <c r="BH25" s="25">
        <f t="shared" si="27"/>
        <v>40</v>
      </c>
      <c r="BI25" s="34">
        <v>22</v>
      </c>
      <c r="BJ25" s="32"/>
      <c r="BK25" s="32"/>
      <c r="BL25" s="32"/>
      <c r="BM25" s="32"/>
      <c r="BN25" s="12"/>
      <c r="BO25" s="12"/>
    </row>
    <row r="26" spans="1:67" s="15" customFormat="1" ht="21.75" customHeight="1">
      <c r="A26" s="33" t="s">
        <v>135</v>
      </c>
      <c r="B26" s="34">
        <v>434</v>
      </c>
      <c r="C26" s="35">
        <v>429</v>
      </c>
      <c r="D26" s="26">
        <f t="shared" si="0"/>
        <v>98.84792626728111</v>
      </c>
      <c r="E26" s="25">
        <f t="shared" si="1"/>
        <v>-5</v>
      </c>
      <c r="F26" s="34">
        <v>258</v>
      </c>
      <c r="G26" s="34">
        <v>138</v>
      </c>
      <c r="H26" s="26">
        <f t="shared" si="2"/>
        <v>53.48837209302325</v>
      </c>
      <c r="I26" s="25">
        <f t="shared" si="3"/>
        <v>-120</v>
      </c>
      <c r="J26" s="34">
        <v>127</v>
      </c>
      <c r="K26" s="34">
        <v>152</v>
      </c>
      <c r="L26" s="26">
        <f t="shared" si="4"/>
        <v>119.68503937007875</v>
      </c>
      <c r="M26" s="25">
        <f t="shared" si="5"/>
        <v>25</v>
      </c>
      <c r="N26" s="36">
        <v>14</v>
      </c>
      <c r="O26" s="34">
        <v>28</v>
      </c>
      <c r="P26" s="27">
        <f t="shared" si="6"/>
        <v>200</v>
      </c>
      <c r="Q26" s="28">
        <f t="shared" si="7"/>
        <v>14</v>
      </c>
      <c r="R26" s="34">
        <v>81</v>
      </c>
      <c r="S26" s="36">
        <v>89</v>
      </c>
      <c r="T26" s="27">
        <f t="shared" si="8"/>
        <v>109.87654320987654</v>
      </c>
      <c r="U26" s="25">
        <f t="shared" si="9"/>
        <v>8</v>
      </c>
      <c r="V26" s="34">
        <v>539</v>
      </c>
      <c r="W26" s="34">
        <v>654</v>
      </c>
      <c r="X26" s="26">
        <f t="shared" si="10"/>
        <v>121.33580705009277</v>
      </c>
      <c r="Y26" s="25">
        <f t="shared" si="11"/>
        <v>115</v>
      </c>
      <c r="Z26" s="34">
        <v>411</v>
      </c>
      <c r="AA26" s="34">
        <v>414</v>
      </c>
      <c r="AB26" s="26">
        <f t="shared" si="12"/>
        <v>100.72992700729928</v>
      </c>
      <c r="AC26" s="25">
        <f t="shared" si="13"/>
        <v>3</v>
      </c>
      <c r="AD26" s="34">
        <v>60</v>
      </c>
      <c r="AE26" s="35">
        <v>124</v>
      </c>
      <c r="AF26" s="26">
        <f t="shared" si="14"/>
        <v>206.66666666666669</v>
      </c>
      <c r="AG26" s="25">
        <f t="shared" si="15"/>
        <v>64</v>
      </c>
      <c r="AH26" s="34">
        <v>76</v>
      </c>
      <c r="AI26" s="34">
        <v>54</v>
      </c>
      <c r="AJ26" s="27">
        <f t="shared" si="16"/>
        <v>71.05263157894737</v>
      </c>
      <c r="AK26" s="25">
        <f t="shared" si="17"/>
        <v>-22</v>
      </c>
      <c r="AL26" s="37">
        <v>30</v>
      </c>
      <c r="AM26" s="37">
        <v>32</v>
      </c>
      <c r="AN26" s="30">
        <f t="shared" si="28"/>
        <v>106.7</v>
      </c>
      <c r="AO26" s="29">
        <f t="shared" si="18"/>
        <v>2</v>
      </c>
      <c r="AP26" s="38">
        <v>135</v>
      </c>
      <c r="AQ26" s="34">
        <v>136</v>
      </c>
      <c r="AR26" s="27">
        <f t="shared" si="19"/>
        <v>100.7</v>
      </c>
      <c r="AS26" s="25">
        <f t="shared" si="20"/>
        <v>1</v>
      </c>
      <c r="AT26" s="34">
        <v>264</v>
      </c>
      <c r="AU26" s="34">
        <v>244</v>
      </c>
      <c r="AV26" s="27">
        <f t="shared" si="21"/>
        <v>92.42424242424242</v>
      </c>
      <c r="AW26" s="25">
        <f t="shared" si="22"/>
        <v>-20</v>
      </c>
      <c r="AX26" s="34">
        <v>212</v>
      </c>
      <c r="AY26" s="34">
        <v>191</v>
      </c>
      <c r="AZ26" s="27">
        <f t="shared" si="23"/>
        <v>90.09433962264151</v>
      </c>
      <c r="BA26" s="25">
        <f t="shared" si="24"/>
        <v>-21</v>
      </c>
      <c r="BB26" s="205">
        <v>2680</v>
      </c>
      <c r="BC26" s="34">
        <v>2790</v>
      </c>
      <c r="BD26" s="25">
        <f t="shared" si="25"/>
        <v>110</v>
      </c>
      <c r="BE26" s="34">
        <v>8</v>
      </c>
      <c r="BF26" s="34">
        <v>2</v>
      </c>
      <c r="BG26" s="27">
        <f t="shared" si="26"/>
        <v>25</v>
      </c>
      <c r="BH26" s="25">
        <f t="shared" si="27"/>
        <v>-6</v>
      </c>
      <c r="BI26" s="34">
        <v>1</v>
      </c>
      <c r="BJ26" s="32"/>
      <c r="BK26" s="32"/>
      <c r="BL26" s="32"/>
      <c r="BM26" s="32"/>
      <c r="BN26" s="12"/>
      <c r="BO26" s="12"/>
    </row>
    <row r="27" spans="1:67" s="15" customFormat="1" ht="21.75" customHeight="1">
      <c r="A27" s="33" t="s">
        <v>136</v>
      </c>
      <c r="B27" s="34">
        <v>1068</v>
      </c>
      <c r="C27" s="35">
        <v>1107</v>
      </c>
      <c r="D27" s="26">
        <f t="shared" si="0"/>
        <v>103.65168539325842</v>
      </c>
      <c r="E27" s="25">
        <f t="shared" si="1"/>
        <v>39</v>
      </c>
      <c r="F27" s="34">
        <v>619</v>
      </c>
      <c r="G27" s="34">
        <v>586</v>
      </c>
      <c r="H27" s="26">
        <f t="shared" si="2"/>
        <v>94.66882067851373</v>
      </c>
      <c r="I27" s="25">
        <f t="shared" si="3"/>
        <v>-33</v>
      </c>
      <c r="J27" s="34">
        <v>581</v>
      </c>
      <c r="K27" s="34">
        <v>626</v>
      </c>
      <c r="L27" s="26">
        <f t="shared" si="4"/>
        <v>107.74526678141136</v>
      </c>
      <c r="M27" s="25">
        <f t="shared" si="5"/>
        <v>45</v>
      </c>
      <c r="N27" s="36">
        <v>76</v>
      </c>
      <c r="O27" s="34">
        <v>108</v>
      </c>
      <c r="P27" s="27">
        <f t="shared" si="6"/>
        <v>142.10526315789474</v>
      </c>
      <c r="Q27" s="28">
        <f t="shared" si="7"/>
        <v>32</v>
      </c>
      <c r="R27" s="34">
        <v>256</v>
      </c>
      <c r="S27" s="36">
        <v>178</v>
      </c>
      <c r="T27" s="27">
        <f t="shared" si="8"/>
        <v>69.53125</v>
      </c>
      <c r="U27" s="25">
        <f t="shared" si="9"/>
        <v>-78</v>
      </c>
      <c r="V27" s="34">
        <v>3589</v>
      </c>
      <c r="W27" s="34">
        <v>2887</v>
      </c>
      <c r="X27" s="26">
        <f t="shared" si="10"/>
        <v>80.44023404848147</v>
      </c>
      <c r="Y27" s="25">
        <f t="shared" si="11"/>
        <v>-702</v>
      </c>
      <c r="Z27" s="34">
        <v>1045</v>
      </c>
      <c r="AA27" s="34">
        <v>1087</v>
      </c>
      <c r="AB27" s="26">
        <f t="shared" si="12"/>
        <v>104.01913875598086</v>
      </c>
      <c r="AC27" s="25">
        <f t="shared" si="13"/>
        <v>42</v>
      </c>
      <c r="AD27" s="34">
        <v>2281</v>
      </c>
      <c r="AE27" s="35">
        <v>1431</v>
      </c>
      <c r="AF27" s="26">
        <f t="shared" si="14"/>
        <v>62.73564226216571</v>
      </c>
      <c r="AG27" s="25">
        <f t="shared" si="15"/>
        <v>-850</v>
      </c>
      <c r="AH27" s="34">
        <v>317</v>
      </c>
      <c r="AI27" s="34">
        <v>350</v>
      </c>
      <c r="AJ27" s="27">
        <f t="shared" si="16"/>
        <v>110.41009463722398</v>
      </c>
      <c r="AK27" s="25">
        <f t="shared" si="17"/>
        <v>33</v>
      </c>
      <c r="AL27" s="37">
        <v>156</v>
      </c>
      <c r="AM27" s="37">
        <v>124</v>
      </c>
      <c r="AN27" s="30">
        <f t="shared" si="28"/>
        <v>79.5</v>
      </c>
      <c r="AO27" s="29">
        <f t="shared" si="18"/>
        <v>-32</v>
      </c>
      <c r="AP27" s="38">
        <v>589</v>
      </c>
      <c r="AQ27" s="34">
        <v>595</v>
      </c>
      <c r="AR27" s="27">
        <f t="shared" si="19"/>
        <v>101</v>
      </c>
      <c r="AS27" s="25">
        <f t="shared" si="20"/>
        <v>6</v>
      </c>
      <c r="AT27" s="34">
        <v>437</v>
      </c>
      <c r="AU27" s="34">
        <v>436</v>
      </c>
      <c r="AV27" s="27">
        <f t="shared" si="21"/>
        <v>99.77116704805492</v>
      </c>
      <c r="AW27" s="25">
        <f t="shared" si="22"/>
        <v>-1</v>
      </c>
      <c r="AX27" s="34">
        <v>334</v>
      </c>
      <c r="AY27" s="34">
        <v>340</v>
      </c>
      <c r="AZ27" s="27">
        <f t="shared" si="23"/>
        <v>101.79640718562875</v>
      </c>
      <c r="BA27" s="25">
        <f t="shared" si="24"/>
        <v>6</v>
      </c>
      <c r="BB27" s="205">
        <v>1535</v>
      </c>
      <c r="BC27" s="34">
        <v>2663</v>
      </c>
      <c r="BD27" s="25">
        <f t="shared" si="25"/>
        <v>1128</v>
      </c>
      <c r="BE27" s="34">
        <v>14</v>
      </c>
      <c r="BF27" s="34">
        <v>13</v>
      </c>
      <c r="BG27" s="27">
        <f t="shared" si="26"/>
        <v>92.9</v>
      </c>
      <c r="BH27" s="25">
        <f t="shared" si="27"/>
        <v>-1</v>
      </c>
      <c r="BI27" s="34">
        <v>20</v>
      </c>
      <c r="BJ27" s="32"/>
      <c r="BK27" s="32"/>
      <c r="BL27" s="32"/>
      <c r="BM27" s="32"/>
      <c r="BN27" s="12"/>
      <c r="BO27" s="12"/>
    </row>
    <row r="28" spans="1:67" s="15" customFormat="1" ht="21.75" customHeight="1">
      <c r="A28" s="33" t="s">
        <v>137</v>
      </c>
      <c r="B28" s="34">
        <v>930</v>
      </c>
      <c r="C28" s="35">
        <v>776</v>
      </c>
      <c r="D28" s="26">
        <f t="shared" si="0"/>
        <v>83.44086021505376</v>
      </c>
      <c r="E28" s="25">
        <f t="shared" si="1"/>
        <v>-154</v>
      </c>
      <c r="F28" s="34">
        <v>446</v>
      </c>
      <c r="G28" s="34">
        <v>241</v>
      </c>
      <c r="H28" s="26">
        <f t="shared" si="2"/>
        <v>54.035874439461885</v>
      </c>
      <c r="I28" s="25">
        <f t="shared" si="3"/>
        <v>-205</v>
      </c>
      <c r="J28" s="34">
        <v>557</v>
      </c>
      <c r="K28" s="34">
        <v>341</v>
      </c>
      <c r="L28" s="26">
        <f t="shared" si="4"/>
        <v>61.22082585278277</v>
      </c>
      <c r="M28" s="25">
        <f t="shared" si="5"/>
        <v>-216</v>
      </c>
      <c r="N28" s="36">
        <v>181</v>
      </c>
      <c r="O28" s="34">
        <v>108</v>
      </c>
      <c r="P28" s="27">
        <f t="shared" si="6"/>
        <v>59.66850828729282</v>
      </c>
      <c r="Q28" s="28">
        <f t="shared" si="7"/>
        <v>-73</v>
      </c>
      <c r="R28" s="34">
        <v>194</v>
      </c>
      <c r="S28" s="36">
        <v>148</v>
      </c>
      <c r="T28" s="27">
        <f t="shared" si="8"/>
        <v>76.28865979381443</v>
      </c>
      <c r="U28" s="25">
        <f t="shared" si="9"/>
        <v>-46</v>
      </c>
      <c r="V28" s="34">
        <v>1393</v>
      </c>
      <c r="W28" s="34">
        <v>1151</v>
      </c>
      <c r="X28" s="26">
        <f t="shared" si="10"/>
        <v>82.62742282842785</v>
      </c>
      <c r="Y28" s="25">
        <f t="shared" si="11"/>
        <v>-242</v>
      </c>
      <c r="Z28" s="34">
        <v>897</v>
      </c>
      <c r="AA28" s="34">
        <v>753</v>
      </c>
      <c r="AB28" s="26">
        <f t="shared" si="12"/>
        <v>83.94648829431438</v>
      </c>
      <c r="AC28" s="25">
        <f t="shared" si="13"/>
        <v>-144</v>
      </c>
      <c r="AD28" s="34">
        <v>306</v>
      </c>
      <c r="AE28" s="35">
        <v>235</v>
      </c>
      <c r="AF28" s="26">
        <f t="shared" si="14"/>
        <v>76.79738562091504</v>
      </c>
      <c r="AG28" s="25">
        <f t="shared" si="15"/>
        <v>-71</v>
      </c>
      <c r="AH28" s="34">
        <v>122</v>
      </c>
      <c r="AI28" s="34">
        <v>115</v>
      </c>
      <c r="AJ28" s="27">
        <f t="shared" si="16"/>
        <v>94.26229508196722</v>
      </c>
      <c r="AK28" s="25">
        <f t="shared" si="17"/>
        <v>-7</v>
      </c>
      <c r="AL28" s="37">
        <v>102</v>
      </c>
      <c r="AM28" s="37">
        <v>95</v>
      </c>
      <c r="AN28" s="30">
        <f t="shared" si="28"/>
        <v>93.1</v>
      </c>
      <c r="AO28" s="29">
        <f t="shared" si="18"/>
        <v>-7</v>
      </c>
      <c r="AP28" s="38">
        <v>555</v>
      </c>
      <c r="AQ28" s="34">
        <v>350</v>
      </c>
      <c r="AR28" s="27">
        <f t="shared" si="19"/>
        <v>63.1</v>
      </c>
      <c r="AS28" s="25">
        <f t="shared" si="20"/>
        <v>-205</v>
      </c>
      <c r="AT28" s="34">
        <v>444</v>
      </c>
      <c r="AU28" s="34">
        <v>457</v>
      </c>
      <c r="AV28" s="27">
        <f t="shared" si="21"/>
        <v>102.92792792792793</v>
      </c>
      <c r="AW28" s="25">
        <f t="shared" si="22"/>
        <v>13</v>
      </c>
      <c r="AX28" s="34">
        <v>368</v>
      </c>
      <c r="AY28" s="34">
        <v>389</v>
      </c>
      <c r="AZ28" s="27">
        <f t="shared" si="23"/>
        <v>105.70652173913044</v>
      </c>
      <c r="BA28" s="25">
        <f t="shared" si="24"/>
        <v>21</v>
      </c>
      <c r="BB28" s="205">
        <v>1565</v>
      </c>
      <c r="BC28" s="34">
        <v>2319.8</v>
      </c>
      <c r="BD28" s="25">
        <f t="shared" si="25"/>
        <v>754.8000000000002</v>
      </c>
      <c r="BE28" s="34">
        <v>26</v>
      </c>
      <c r="BF28" s="34">
        <v>40</v>
      </c>
      <c r="BG28" s="27">
        <f t="shared" si="26"/>
        <v>153.8</v>
      </c>
      <c r="BH28" s="25">
        <f t="shared" si="27"/>
        <v>14</v>
      </c>
      <c r="BI28" s="34">
        <v>22</v>
      </c>
      <c r="BJ28" s="32"/>
      <c r="BK28" s="32"/>
      <c r="BL28" s="32"/>
      <c r="BM28" s="32"/>
      <c r="BN28" s="12"/>
      <c r="BO28" s="12"/>
    </row>
    <row r="29" spans="1:67" s="15" customFormat="1" ht="21.75" customHeight="1">
      <c r="A29" s="33" t="s">
        <v>138</v>
      </c>
      <c r="B29" s="34">
        <v>1870</v>
      </c>
      <c r="C29" s="35">
        <v>1568</v>
      </c>
      <c r="D29" s="26">
        <f t="shared" si="0"/>
        <v>83.85026737967914</v>
      </c>
      <c r="E29" s="25">
        <f t="shared" si="1"/>
        <v>-302</v>
      </c>
      <c r="F29" s="34">
        <v>1317</v>
      </c>
      <c r="G29" s="34">
        <v>963</v>
      </c>
      <c r="H29" s="26">
        <f t="shared" si="2"/>
        <v>73.12072892938497</v>
      </c>
      <c r="I29" s="25">
        <f t="shared" si="3"/>
        <v>-354</v>
      </c>
      <c r="J29" s="34">
        <v>1015</v>
      </c>
      <c r="K29" s="34">
        <v>964</v>
      </c>
      <c r="L29" s="26">
        <f t="shared" si="4"/>
        <v>94.97536945812809</v>
      </c>
      <c r="M29" s="25">
        <f t="shared" si="5"/>
        <v>-51</v>
      </c>
      <c r="N29" s="36">
        <v>162</v>
      </c>
      <c r="O29" s="34">
        <v>208</v>
      </c>
      <c r="P29" s="27">
        <f t="shared" si="6"/>
        <v>128.39506172839506</v>
      </c>
      <c r="Q29" s="28">
        <f t="shared" si="7"/>
        <v>46</v>
      </c>
      <c r="R29" s="34">
        <v>385</v>
      </c>
      <c r="S29" s="36">
        <v>227</v>
      </c>
      <c r="T29" s="27">
        <f t="shared" si="8"/>
        <v>58.96103896103896</v>
      </c>
      <c r="U29" s="25">
        <f t="shared" si="9"/>
        <v>-158</v>
      </c>
      <c r="V29" s="34">
        <v>3927</v>
      </c>
      <c r="W29" s="34">
        <v>3710</v>
      </c>
      <c r="X29" s="26">
        <f t="shared" si="10"/>
        <v>94.4741532976827</v>
      </c>
      <c r="Y29" s="25">
        <f t="shared" si="11"/>
        <v>-217</v>
      </c>
      <c r="Z29" s="34">
        <v>1816</v>
      </c>
      <c r="AA29" s="34">
        <v>1527</v>
      </c>
      <c r="AB29" s="26">
        <f t="shared" si="12"/>
        <v>84.08590308370044</v>
      </c>
      <c r="AC29" s="25">
        <f t="shared" si="13"/>
        <v>-289</v>
      </c>
      <c r="AD29" s="34">
        <v>1388</v>
      </c>
      <c r="AE29" s="35">
        <v>1351</v>
      </c>
      <c r="AF29" s="26">
        <f t="shared" si="14"/>
        <v>97.3342939481268</v>
      </c>
      <c r="AG29" s="25">
        <f t="shared" si="15"/>
        <v>-37</v>
      </c>
      <c r="AH29" s="34">
        <v>586</v>
      </c>
      <c r="AI29" s="34">
        <v>460</v>
      </c>
      <c r="AJ29" s="27">
        <f t="shared" si="16"/>
        <v>78.49829351535837</v>
      </c>
      <c r="AK29" s="25">
        <f t="shared" si="17"/>
        <v>-126</v>
      </c>
      <c r="AL29" s="37">
        <v>237</v>
      </c>
      <c r="AM29" s="37">
        <v>212</v>
      </c>
      <c r="AN29" s="30">
        <f t="shared" si="28"/>
        <v>89.5</v>
      </c>
      <c r="AO29" s="29">
        <f t="shared" si="18"/>
        <v>-25</v>
      </c>
      <c r="AP29" s="38">
        <v>1129</v>
      </c>
      <c r="AQ29" s="34">
        <v>1121</v>
      </c>
      <c r="AR29" s="27">
        <f t="shared" si="19"/>
        <v>99.3</v>
      </c>
      <c r="AS29" s="25">
        <f t="shared" si="20"/>
        <v>-8</v>
      </c>
      <c r="AT29" s="34">
        <v>753</v>
      </c>
      <c r="AU29" s="34">
        <v>552</v>
      </c>
      <c r="AV29" s="27">
        <f t="shared" si="21"/>
        <v>73.30677290836654</v>
      </c>
      <c r="AW29" s="25">
        <f t="shared" si="22"/>
        <v>-201</v>
      </c>
      <c r="AX29" s="34">
        <v>518</v>
      </c>
      <c r="AY29" s="34">
        <v>377</v>
      </c>
      <c r="AZ29" s="27">
        <f t="shared" si="23"/>
        <v>72.77992277992279</v>
      </c>
      <c r="BA29" s="25">
        <f t="shared" si="24"/>
        <v>-141</v>
      </c>
      <c r="BB29" s="205">
        <v>1626</v>
      </c>
      <c r="BC29" s="34">
        <v>2248</v>
      </c>
      <c r="BD29" s="25">
        <f t="shared" si="25"/>
        <v>622</v>
      </c>
      <c r="BE29" s="34">
        <v>29</v>
      </c>
      <c r="BF29" s="34">
        <v>128</v>
      </c>
      <c r="BG29" s="27">
        <f t="shared" si="26"/>
        <v>441.4</v>
      </c>
      <c r="BH29" s="25">
        <f t="shared" si="27"/>
        <v>99</v>
      </c>
      <c r="BI29" s="34">
        <v>25</v>
      </c>
      <c r="BJ29" s="32"/>
      <c r="BK29" s="32"/>
      <c r="BL29" s="32"/>
      <c r="BM29" s="32"/>
      <c r="BN29" s="12"/>
      <c r="BO29" s="12"/>
    </row>
    <row r="30" spans="1:67" s="15" customFormat="1" ht="21.75" customHeight="1">
      <c r="A30" s="33" t="s">
        <v>139</v>
      </c>
      <c r="B30" s="34">
        <v>3940</v>
      </c>
      <c r="C30" s="35">
        <v>3514</v>
      </c>
      <c r="D30" s="26">
        <f t="shared" si="0"/>
        <v>89.18781725888326</v>
      </c>
      <c r="E30" s="25">
        <f t="shared" si="1"/>
        <v>-426</v>
      </c>
      <c r="F30" s="34">
        <v>1764</v>
      </c>
      <c r="G30" s="34">
        <v>1475</v>
      </c>
      <c r="H30" s="26">
        <f t="shared" si="2"/>
        <v>83.61678004535148</v>
      </c>
      <c r="I30" s="25">
        <f t="shared" si="3"/>
        <v>-289</v>
      </c>
      <c r="J30" s="34">
        <v>1466</v>
      </c>
      <c r="K30" s="34">
        <v>1485</v>
      </c>
      <c r="L30" s="26">
        <f t="shared" si="4"/>
        <v>101.29604365620737</v>
      </c>
      <c r="M30" s="25">
        <f t="shared" si="5"/>
        <v>19</v>
      </c>
      <c r="N30" s="36">
        <v>204</v>
      </c>
      <c r="O30" s="34">
        <v>368</v>
      </c>
      <c r="P30" s="27">
        <f t="shared" si="6"/>
        <v>180.3921568627451</v>
      </c>
      <c r="Q30" s="28">
        <f t="shared" si="7"/>
        <v>164</v>
      </c>
      <c r="R30" s="34">
        <v>479</v>
      </c>
      <c r="S30" s="36">
        <v>463</v>
      </c>
      <c r="T30" s="27">
        <f t="shared" si="8"/>
        <v>96.65970772442589</v>
      </c>
      <c r="U30" s="25">
        <f t="shared" si="9"/>
        <v>-16</v>
      </c>
      <c r="V30" s="34">
        <v>6185</v>
      </c>
      <c r="W30" s="34">
        <v>6089</v>
      </c>
      <c r="X30" s="26">
        <f t="shared" si="10"/>
        <v>98.44785772029103</v>
      </c>
      <c r="Y30" s="25">
        <f t="shared" si="11"/>
        <v>-96</v>
      </c>
      <c r="Z30" s="34">
        <v>3880</v>
      </c>
      <c r="AA30" s="34">
        <v>3446</v>
      </c>
      <c r="AB30" s="26">
        <f t="shared" si="12"/>
        <v>88.81443298969072</v>
      </c>
      <c r="AC30" s="25">
        <f t="shared" si="13"/>
        <v>-434</v>
      </c>
      <c r="AD30" s="34">
        <v>1545</v>
      </c>
      <c r="AE30" s="35">
        <v>1566</v>
      </c>
      <c r="AF30" s="26">
        <f t="shared" si="14"/>
        <v>101.35922330097087</v>
      </c>
      <c r="AG30" s="25">
        <f t="shared" si="15"/>
        <v>21</v>
      </c>
      <c r="AH30" s="34">
        <v>818</v>
      </c>
      <c r="AI30" s="34">
        <v>780</v>
      </c>
      <c r="AJ30" s="27">
        <f t="shared" si="16"/>
        <v>95.35452322738386</v>
      </c>
      <c r="AK30" s="25">
        <f t="shared" si="17"/>
        <v>-38</v>
      </c>
      <c r="AL30" s="37">
        <v>255</v>
      </c>
      <c r="AM30" s="37">
        <v>271</v>
      </c>
      <c r="AN30" s="30">
        <f t="shared" si="28"/>
        <v>106.3</v>
      </c>
      <c r="AO30" s="29">
        <f t="shared" si="18"/>
        <v>16</v>
      </c>
      <c r="AP30" s="38">
        <v>1856</v>
      </c>
      <c r="AQ30" s="34">
        <v>1983</v>
      </c>
      <c r="AR30" s="27">
        <f t="shared" si="19"/>
        <v>106.8</v>
      </c>
      <c r="AS30" s="25">
        <f t="shared" si="20"/>
        <v>127</v>
      </c>
      <c r="AT30" s="34">
        <v>2221</v>
      </c>
      <c r="AU30" s="34">
        <v>1999</v>
      </c>
      <c r="AV30" s="27">
        <f t="shared" si="21"/>
        <v>90.004502476362</v>
      </c>
      <c r="AW30" s="25">
        <f t="shared" si="22"/>
        <v>-222</v>
      </c>
      <c r="AX30" s="34">
        <v>1560</v>
      </c>
      <c r="AY30" s="34">
        <v>1378</v>
      </c>
      <c r="AZ30" s="27">
        <f t="shared" si="23"/>
        <v>88.33333333333333</v>
      </c>
      <c r="BA30" s="25">
        <f t="shared" si="24"/>
        <v>-182</v>
      </c>
      <c r="BB30" s="205">
        <v>1442</v>
      </c>
      <c r="BC30" s="34">
        <v>1886</v>
      </c>
      <c r="BD30" s="25">
        <f t="shared" si="25"/>
        <v>444</v>
      </c>
      <c r="BE30" s="34">
        <v>59</v>
      </c>
      <c r="BF30" s="34">
        <v>87</v>
      </c>
      <c r="BG30" s="27">
        <f t="shared" si="26"/>
        <v>147.5</v>
      </c>
      <c r="BH30" s="25">
        <f t="shared" si="27"/>
        <v>28</v>
      </c>
      <c r="BI30" s="34">
        <v>15</v>
      </c>
      <c r="BJ30" s="32"/>
      <c r="BK30" s="32"/>
      <c r="BL30" s="32"/>
      <c r="BM30" s="32"/>
      <c r="BN30" s="12"/>
      <c r="BO30" s="12"/>
    </row>
    <row r="31" spans="1:67" s="41" customFormat="1" ht="21.75" customHeight="1">
      <c r="A31" s="33" t="s">
        <v>140</v>
      </c>
      <c r="B31" s="34">
        <v>387</v>
      </c>
      <c r="C31" s="35">
        <v>256</v>
      </c>
      <c r="D31" s="26">
        <f t="shared" si="0"/>
        <v>66.1498708010336</v>
      </c>
      <c r="E31" s="25">
        <f t="shared" si="1"/>
        <v>-131</v>
      </c>
      <c r="F31" s="34">
        <v>248</v>
      </c>
      <c r="G31" s="34">
        <v>139</v>
      </c>
      <c r="H31" s="26">
        <f t="shared" si="2"/>
        <v>56.048387096774185</v>
      </c>
      <c r="I31" s="25">
        <f t="shared" si="3"/>
        <v>-109</v>
      </c>
      <c r="J31" s="34">
        <v>205</v>
      </c>
      <c r="K31" s="34">
        <v>208</v>
      </c>
      <c r="L31" s="26">
        <f t="shared" si="4"/>
        <v>101.46341463414635</v>
      </c>
      <c r="M31" s="25">
        <f t="shared" si="5"/>
        <v>3</v>
      </c>
      <c r="N31" s="36">
        <v>69</v>
      </c>
      <c r="O31" s="34">
        <v>118</v>
      </c>
      <c r="P31" s="27">
        <f t="shared" si="6"/>
        <v>171.0144927536232</v>
      </c>
      <c r="Q31" s="28">
        <f t="shared" si="7"/>
        <v>49</v>
      </c>
      <c r="R31" s="34">
        <v>122</v>
      </c>
      <c r="S31" s="36">
        <v>35</v>
      </c>
      <c r="T31" s="27">
        <f t="shared" si="8"/>
        <v>28.688524590163933</v>
      </c>
      <c r="U31" s="25">
        <f t="shared" si="9"/>
        <v>-87</v>
      </c>
      <c r="V31" s="34">
        <v>732</v>
      </c>
      <c r="W31" s="34">
        <v>760</v>
      </c>
      <c r="X31" s="26">
        <f t="shared" si="10"/>
        <v>103.82513661202186</v>
      </c>
      <c r="Y31" s="25">
        <f t="shared" si="11"/>
        <v>28</v>
      </c>
      <c r="Z31" s="34">
        <v>381</v>
      </c>
      <c r="AA31" s="34">
        <v>238</v>
      </c>
      <c r="AB31" s="26">
        <f t="shared" si="12"/>
        <v>62.46719160104986</v>
      </c>
      <c r="AC31" s="25">
        <f t="shared" si="13"/>
        <v>-143</v>
      </c>
      <c r="AD31" s="34">
        <v>170</v>
      </c>
      <c r="AE31" s="35">
        <v>265</v>
      </c>
      <c r="AF31" s="26" t="s">
        <v>156</v>
      </c>
      <c r="AG31" s="25">
        <f t="shared" si="15"/>
        <v>95</v>
      </c>
      <c r="AH31" s="34">
        <v>44</v>
      </c>
      <c r="AI31" s="34">
        <v>40</v>
      </c>
      <c r="AJ31" s="27">
        <f t="shared" si="16"/>
        <v>90.9090909090909</v>
      </c>
      <c r="AK31" s="25">
        <f t="shared" si="17"/>
        <v>-4</v>
      </c>
      <c r="AL31" s="37">
        <v>91</v>
      </c>
      <c r="AM31" s="37">
        <v>132</v>
      </c>
      <c r="AN31" s="30">
        <f t="shared" si="28"/>
        <v>145.1</v>
      </c>
      <c r="AO31" s="29">
        <f t="shared" si="18"/>
        <v>41</v>
      </c>
      <c r="AP31" s="38">
        <v>240</v>
      </c>
      <c r="AQ31" s="34">
        <v>246</v>
      </c>
      <c r="AR31" s="27">
        <f t="shared" si="19"/>
        <v>102.5</v>
      </c>
      <c r="AS31" s="25">
        <f t="shared" si="20"/>
        <v>6</v>
      </c>
      <c r="AT31" s="34">
        <v>211</v>
      </c>
      <c r="AU31" s="34">
        <v>128</v>
      </c>
      <c r="AV31" s="27">
        <f t="shared" si="21"/>
        <v>60.66350710900474</v>
      </c>
      <c r="AW31" s="25">
        <f t="shared" si="22"/>
        <v>-83</v>
      </c>
      <c r="AX31" s="34">
        <v>157</v>
      </c>
      <c r="AY31" s="34">
        <v>91</v>
      </c>
      <c r="AZ31" s="27">
        <f t="shared" si="23"/>
        <v>57.961783439490446</v>
      </c>
      <c r="BA31" s="25">
        <f t="shared" si="24"/>
        <v>-66</v>
      </c>
      <c r="BB31" s="205">
        <v>1893</v>
      </c>
      <c r="BC31" s="34">
        <v>2463</v>
      </c>
      <c r="BD31" s="25">
        <f t="shared" si="25"/>
        <v>570</v>
      </c>
      <c r="BE31" s="34">
        <v>2</v>
      </c>
      <c r="BF31" s="34">
        <v>7</v>
      </c>
      <c r="BG31" s="27">
        <f t="shared" si="26"/>
        <v>350</v>
      </c>
      <c r="BH31" s="25">
        <f t="shared" si="27"/>
        <v>5</v>
      </c>
      <c r="BI31" s="34">
        <v>9</v>
      </c>
      <c r="BJ31" s="32"/>
      <c r="BK31" s="32"/>
      <c r="BL31" s="32"/>
      <c r="BM31" s="32"/>
      <c r="BN31" s="12"/>
      <c r="BO31" s="12"/>
    </row>
    <row r="32" spans="1:67" s="15" customFormat="1" ht="21.75" customHeight="1">
      <c r="A32" s="42" t="s">
        <v>141</v>
      </c>
      <c r="B32" s="34">
        <v>618</v>
      </c>
      <c r="C32" s="35">
        <v>565</v>
      </c>
      <c r="D32" s="26">
        <f t="shared" si="0"/>
        <v>91.42394822006472</v>
      </c>
      <c r="E32" s="25">
        <f t="shared" si="1"/>
        <v>-53</v>
      </c>
      <c r="F32" s="34">
        <v>305</v>
      </c>
      <c r="G32" s="34">
        <v>305</v>
      </c>
      <c r="H32" s="26">
        <f t="shared" si="2"/>
        <v>100</v>
      </c>
      <c r="I32" s="25">
        <f t="shared" si="3"/>
        <v>0</v>
      </c>
      <c r="J32" s="34">
        <v>250</v>
      </c>
      <c r="K32" s="34">
        <v>309</v>
      </c>
      <c r="L32" s="26">
        <f t="shared" si="4"/>
        <v>123.6</v>
      </c>
      <c r="M32" s="25">
        <f t="shared" si="5"/>
        <v>59</v>
      </c>
      <c r="N32" s="36">
        <v>57</v>
      </c>
      <c r="O32" s="34">
        <v>78</v>
      </c>
      <c r="P32" s="27">
        <f t="shared" si="6"/>
        <v>136.8421052631579</v>
      </c>
      <c r="Q32" s="28">
        <f t="shared" si="7"/>
        <v>21</v>
      </c>
      <c r="R32" s="34">
        <v>133</v>
      </c>
      <c r="S32" s="36">
        <v>91</v>
      </c>
      <c r="T32" s="27">
        <f t="shared" si="8"/>
        <v>68.42105263157895</v>
      </c>
      <c r="U32" s="25">
        <f t="shared" si="9"/>
        <v>-42</v>
      </c>
      <c r="V32" s="34">
        <v>2239</v>
      </c>
      <c r="W32" s="34">
        <v>2209</v>
      </c>
      <c r="X32" s="26">
        <f t="shared" si="10"/>
        <v>98.66011612326932</v>
      </c>
      <c r="Y32" s="25">
        <f t="shared" si="11"/>
        <v>-30</v>
      </c>
      <c r="Z32" s="34">
        <v>580</v>
      </c>
      <c r="AA32" s="34">
        <v>555</v>
      </c>
      <c r="AB32" s="26">
        <f t="shared" si="12"/>
        <v>95.6896551724138</v>
      </c>
      <c r="AC32" s="25">
        <f t="shared" si="13"/>
        <v>-25</v>
      </c>
      <c r="AD32" s="34">
        <v>863</v>
      </c>
      <c r="AE32" s="35">
        <v>545</v>
      </c>
      <c r="AF32" s="26">
        <f t="shared" si="14"/>
        <v>63.15179606025493</v>
      </c>
      <c r="AG32" s="25">
        <f t="shared" si="15"/>
        <v>-318</v>
      </c>
      <c r="AH32" s="34">
        <v>79</v>
      </c>
      <c r="AI32" s="34">
        <v>75</v>
      </c>
      <c r="AJ32" s="27">
        <f t="shared" si="16"/>
        <v>94.9367088607595</v>
      </c>
      <c r="AK32" s="25">
        <f t="shared" si="17"/>
        <v>-4</v>
      </c>
      <c r="AL32" s="37">
        <v>106</v>
      </c>
      <c r="AM32" s="37">
        <v>102</v>
      </c>
      <c r="AN32" s="30">
        <f t="shared" si="28"/>
        <v>96.2</v>
      </c>
      <c r="AO32" s="29">
        <f t="shared" si="18"/>
        <v>-4</v>
      </c>
      <c r="AP32" s="38">
        <v>264</v>
      </c>
      <c r="AQ32" s="34">
        <v>335</v>
      </c>
      <c r="AR32" s="27">
        <f t="shared" si="19"/>
        <v>126.9</v>
      </c>
      <c r="AS32" s="25">
        <f t="shared" si="20"/>
        <v>71</v>
      </c>
      <c r="AT32" s="34">
        <v>350</v>
      </c>
      <c r="AU32" s="34">
        <v>275</v>
      </c>
      <c r="AV32" s="27">
        <f t="shared" si="21"/>
        <v>78.57142857142857</v>
      </c>
      <c r="AW32" s="25">
        <f t="shared" si="22"/>
        <v>-75</v>
      </c>
      <c r="AX32" s="34">
        <v>242</v>
      </c>
      <c r="AY32" s="34">
        <v>199</v>
      </c>
      <c r="AZ32" s="27">
        <f t="shared" si="23"/>
        <v>82.23140495867769</v>
      </c>
      <c r="BA32" s="25">
        <f t="shared" si="24"/>
        <v>-43</v>
      </c>
      <c r="BB32" s="205">
        <v>1714</v>
      </c>
      <c r="BC32" s="34">
        <v>2599</v>
      </c>
      <c r="BD32" s="25">
        <f t="shared" si="25"/>
        <v>885</v>
      </c>
      <c r="BE32" s="34">
        <v>16</v>
      </c>
      <c r="BF32" s="34">
        <v>28</v>
      </c>
      <c r="BG32" s="27">
        <f t="shared" si="26"/>
        <v>175</v>
      </c>
      <c r="BH32" s="25">
        <f t="shared" si="27"/>
        <v>12</v>
      </c>
      <c r="BI32" s="34">
        <v>53</v>
      </c>
      <c r="BJ32" s="32"/>
      <c r="BK32" s="32"/>
      <c r="BL32" s="32"/>
      <c r="BM32" s="32"/>
      <c r="BN32" s="12"/>
      <c r="BO32" s="12"/>
    </row>
    <row r="33" spans="1:67" s="15" customFormat="1" ht="21.75" customHeight="1">
      <c r="A33" s="33" t="s">
        <v>142</v>
      </c>
      <c r="B33" s="34">
        <v>2702</v>
      </c>
      <c r="C33" s="35">
        <v>2395</v>
      </c>
      <c r="D33" s="26">
        <f t="shared" si="0"/>
        <v>88.63804589193191</v>
      </c>
      <c r="E33" s="25">
        <f t="shared" si="1"/>
        <v>-307</v>
      </c>
      <c r="F33" s="34">
        <v>1148</v>
      </c>
      <c r="G33" s="34">
        <v>952</v>
      </c>
      <c r="H33" s="26">
        <f t="shared" si="2"/>
        <v>82.92682926829268</v>
      </c>
      <c r="I33" s="25">
        <f t="shared" si="3"/>
        <v>-196</v>
      </c>
      <c r="J33" s="34">
        <v>813</v>
      </c>
      <c r="K33" s="34">
        <v>815</v>
      </c>
      <c r="L33" s="26">
        <f t="shared" si="4"/>
        <v>100.2460024600246</v>
      </c>
      <c r="M33" s="25">
        <f t="shared" si="5"/>
        <v>2</v>
      </c>
      <c r="N33" s="36">
        <v>99</v>
      </c>
      <c r="O33" s="34">
        <v>181</v>
      </c>
      <c r="P33" s="27">
        <f t="shared" si="6"/>
        <v>182.82828282828282</v>
      </c>
      <c r="Q33" s="28">
        <f t="shared" si="7"/>
        <v>82</v>
      </c>
      <c r="R33" s="34">
        <v>362</v>
      </c>
      <c r="S33" s="36">
        <v>332</v>
      </c>
      <c r="T33" s="27">
        <f t="shared" si="8"/>
        <v>91.71270718232044</v>
      </c>
      <c r="U33" s="25">
        <f t="shared" si="9"/>
        <v>-30</v>
      </c>
      <c r="V33" s="34">
        <v>5022</v>
      </c>
      <c r="W33" s="34">
        <v>4621</v>
      </c>
      <c r="X33" s="26">
        <f t="shared" si="10"/>
        <v>92.01513341298288</v>
      </c>
      <c r="Y33" s="25">
        <f t="shared" si="11"/>
        <v>-401</v>
      </c>
      <c r="Z33" s="34">
        <v>2669</v>
      </c>
      <c r="AA33" s="34">
        <v>2311</v>
      </c>
      <c r="AB33" s="26">
        <f t="shared" si="12"/>
        <v>86.58673660547022</v>
      </c>
      <c r="AC33" s="25">
        <f t="shared" si="13"/>
        <v>-358</v>
      </c>
      <c r="AD33" s="34">
        <v>2025</v>
      </c>
      <c r="AE33" s="35">
        <v>1897</v>
      </c>
      <c r="AF33" s="26">
        <f t="shared" si="14"/>
        <v>93.67901234567901</v>
      </c>
      <c r="AG33" s="25">
        <f t="shared" si="15"/>
        <v>-128</v>
      </c>
      <c r="AH33" s="34">
        <v>397</v>
      </c>
      <c r="AI33" s="34">
        <v>490</v>
      </c>
      <c r="AJ33" s="27">
        <f t="shared" si="16"/>
        <v>123.42569269521411</v>
      </c>
      <c r="AK33" s="25">
        <f t="shared" si="17"/>
        <v>93</v>
      </c>
      <c r="AL33" s="37">
        <v>247</v>
      </c>
      <c r="AM33" s="37">
        <v>243</v>
      </c>
      <c r="AN33" s="30">
        <f t="shared" si="28"/>
        <v>98.4</v>
      </c>
      <c r="AO33" s="29">
        <f t="shared" si="18"/>
        <v>-4</v>
      </c>
      <c r="AP33" s="38">
        <v>839</v>
      </c>
      <c r="AQ33" s="34">
        <v>838</v>
      </c>
      <c r="AR33" s="27">
        <f t="shared" si="19"/>
        <v>99.9</v>
      </c>
      <c r="AS33" s="25">
        <f t="shared" si="20"/>
        <v>-1</v>
      </c>
      <c r="AT33" s="34">
        <v>1502</v>
      </c>
      <c r="AU33" s="34">
        <v>1398</v>
      </c>
      <c r="AV33" s="27">
        <f t="shared" si="21"/>
        <v>93.07589880159787</v>
      </c>
      <c r="AW33" s="25">
        <f t="shared" si="22"/>
        <v>-104</v>
      </c>
      <c r="AX33" s="34">
        <v>1073</v>
      </c>
      <c r="AY33" s="34">
        <v>948</v>
      </c>
      <c r="AZ33" s="27">
        <f t="shared" si="23"/>
        <v>88.35041938490214</v>
      </c>
      <c r="BA33" s="25">
        <f t="shared" si="24"/>
        <v>-125</v>
      </c>
      <c r="BB33" s="205">
        <v>1277</v>
      </c>
      <c r="BC33" s="34">
        <v>1631</v>
      </c>
      <c r="BD33" s="25">
        <f t="shared" si="25"/>
        <v>354</v>
      </c>
      <c r="BE33" s="34">
        <v>35</v>
      </c>
      <c r="BF33" s="34">
        <v>40</v>
      </c>
      <c r="BG33" s="27">
        <f t="shared" si="26"/>
        <v>114.3</v>
      </c>
      <c r="BH33" s="25">
        <f t="shared" si="27"/>
        <v>5</v>
      </c>
      <c r="BI33" s="34">
        <v>3</v>
      </c>
      <c r="BJ33" s="32"/>
      <c r="BK33" s="32"/>
      <c r="BL33" s="32"/>
      <c r="BM33" s="32"/>
      <c r="BN33" s="12"/>
      <c r="BO33" s="12"/>
    </row>
    <row r="34" spans="1:67" s="15" customFormat="1" ht="21.75" customHeight="1">
      <c r="A34" s="33" t="s">
        <v>143</v>
      </c>
      <c r="B34" s="34">
        <v>255</v>
      </c>
      <c r="C34" s="35">
        <v>224</v>
      </c>
      <c r="D34" s="26">
        <f t="shared" si="0"/>
        <v>87.84313725490196</v>
      </c>
      <c r="E34" s="25">
        <f t="shared" si="1"/>
        <v>-31</v>
      </c>
      <c r="F34" s="34">
        <v>145</v>
      </c>
      <c r="G34" s="34">
        <v>109</v>
      </c>
      <c r="H34" s="26">
        <f t="shared" si="2"/>
        <v>75.17241379310344</v>
      </c>
      <c r="I34" s="25">
        <f t="shared" si="3"/>
        <v>-36</v>
      </c>
      <c r="J34" s="34">
        <v>159</v>
      </c>
      <c r="K34" s="34">
        <v>135</v>
      </c>
      <c r="L34" s="26">
        <f t="shared" si="4"/>
        <v>84.90566037735849</v>
      </c>
      <c r="M34" s="25">
        <f t="shared" si="5"/>
        <v>-24</v>
      </c>
      <c r="N34" s="36">
        <v>24</v>
      </c>
      <c r="O34" s="34">
        <v>28</v>
      </c>
      <c r="P34" s="27">
        <f t="shared" si="6"/>
        <v>116.66666666666667</v>
      </c>
      <c r="Q34" s="28">
        <f t="shared" si="7"/>
        <v>4</v>
      </c>
      <c r="R34" s="34">
        <v>65</v>
      </c>
      <c r="S34" s="36">
        <v>64</v>
      </c>
      <c r="T34" s="27">
        <f t="shared" si="8"/>
        <v>98.46153846153847</v>
      </c>
      <c r="U34" s="25">
        <f t="shared" si="9"/>
        <v>-1</v>
      </c>
      <c r="V34" s="34">
        <v>527</v>
      </c>
      <c r="W34" s="34">
        <v>695</v>
      </c>
      <c r="X34" s="26">
        <f t="shared" si="10"/>
        <v>131.8785578747628</v>
      </c>
      <c r="Y34" s="25">
        <f t="shared" si="11"/>
        <v>168</v>
      </c>
      <c r="Z34" s="34">
        <v>243</v>
      </c>
      <c r="AA34" s="34">
        <v>221</v>
      </c>
      <c r="AB34" s="26">
        <f t="shared" si="12"/>
        <v>90.94650205761316</v>
      </c>
      <c r="AC34" s="25">
        <f t="shared" si="13"/>
        <v>-22</v>
      </c>
      <c r="AD34" s="34">
        <v>73</v>
      </c>
      <c r="AE34" s="35">
        <v>115</v>
      </c>
      <c r="AF34" s="26">
        <f t="shared" si="14"/>
        <v>157.53424657534248</v>
      </c>
      <c r="AG34" s="25">
        <f t="shared" si="15"/>
        <v>42</v>
      </c>
      <c r="AH34" s="34">
        <v>47</v>
      </c>
      <c r="AI34" s="34">
        <v>52</v>
      </c>
      <c r="AJ34" s="27">
        <f t="shared" si="16"/>
        <v>110.63829787234043</v>
      </c>
      <c r="AK34" s="25">
        <f t="shared" si="17"/>
        <v>5</v>
      </c>
      <c r="AL34" s="37">
        <v>58</v>
      </c>
      <c r="AM34" s="37">
        <v>38</v>
      </c>
      <c r="AN34" s="30">
        <f t="shared" si="28"/>
        <v>65.5</v>
      </c>
      <c r="AO34" s="29">
        <f t="shared" si="18"/>
        <v>-20</v>
      </c>
      <c r="AP34" s="38">
        <v>161</v>
      </c>
      <c r="AQ34" s="34">
        <v>146</v>
      </c>
      <c r="AR34" s="27">
        <f t="shared" si="19"/>
        <v>90.7</v>
      </c>
      <c r="AS34" s="25">
        <f t="shared" si="20"/>
        <v>-15</v>
      </c>
      <c r="AT34" s="34">
        <v>88</v>
      </c>
      <c r="AU34" s="34">
        <v>95</v>
      </c>
      <c r="AV34" s="27">
        <f t="shared" si="21"/>
        <v>107.95454545454545</v>
      </c>
      <c r="AW34" s="25">
        <f t="shared" si="22"/>
        <v>7</v>
      </c>
      <c r="AX34" s="34">
        <v>71</v>
      </c>
      <c r="AY34" s="34">
        <v>67</v>
      </c>
      <c r="AZ34" s="27">
        <f t="shared" si="23"/>
        <v>94.36619718309859</v>
      </c>
      <c r="BA34" s="25">
        <f t="shared" si="24"/>
        <v>-4</v>
      </c>
      <c r="BB34" s="205">
        <v>1710</v>
      </c>
      <c r="BC34" s="34">
        <v>2510</v>
      </c>
      <c r="BD34" s="25">
        <f t="shared" si="25"/>
        <v>800</v>
      </c>
      <c r="BE34" s="34">
        <v>3</v>
      </c>
      <c r="BF34" s="34">
        <v>2</v>
      </c>
      <c r="BG34" s="27">
        <f t="shared" si="26"/>
        <v>66.7</v>
      </c>
      <c r="BH34" s="25">
        <f t="shared" si="27"/>
        <v>-1</v>
      </c>
      <c r="BI34" s="34">
        <v>19</v>
      </c>
      <c r="BJ34" s="32"/>
      <c r="BK34" s="32"/>
      <c r="BL34" s="32"/>
      <c r="BM34" s="32"/>
      <c r="BN34" s="12"/>
      <c r="BO34" s="12"/>
    </row>
    <row r="35" spans="1:67" s="41" customFormat="1" ht="21.75" customHeight="1">
      <c r="A35" s="33" t="s">
        <v>144</v>
      </c>
      <c r="B35" s="34">
        <v>511</v>
      </c>
      <c r="C35" s="35">
        <v>578</v>
      </c>
      <c r="D35" s="26">
        <f>C35/B35*100</f>
        <v>113.11154598825833</v>
      </c>
      <c r="E35" s="25">
        <f>C35-B35</f>
        <v>67</v>
      </c>
      <c r="F35" s="34">
        <v>227</v>
      </c>
      <c r="G35" s="34">
        <v>202</v>
      </c>
      <c r="H35" s="26">
        <f>G35/F35*100</f>
        <v>88.98678414096916</v>
      </c>
      <c r="I35" s="25">
        <f>G35-F35</f>
        <v>-25</v>
      </c>
      <c r="J35" s="34">
        <v>378</v>
      </c>
      <c r="K35" s="34">
        <v>459</v>
      </c>
      <c r="L35" s="26">
        <f>K35/J35*100</f>
        <v>121.42857142857142</v>
      </c>
      <c r="M35" s="25">
        <f>K35-J35</f>
        <v>81</v>
      </c>
      <c r="N35" s="36">
        <v>45</v>
      </c>
      <c r="O35" s="34">
        <v>98</v>
      </c>
      <c r="P35" s="27">
        <f t="shared" si="6"/>
        <v>217.77777777777777</v>
      </c>
      <c r="Q35" s="28">
        <f>O35-N35</f>
        <v>53</v>
      </c>
      <c r="R35" s="34">
        <v>155</v>
      </c>
      <c r="S35" s="36">
        <v>162</v>
      </c>
      <c r="T35" s="27">
        <f t="shared" si="8"/>
        <v>104.51612903225806</v>
      </c>
      <c r="U35" s="25">
        <f>S35-R35</f>
        <v>7</v>
      </c>
      <c r="V35" s="34">
        <v>1191</v>
      </c>
      <c r="W35" s="34">
        <v>1077</v>
      </c>
      <c r="X35" s="26">
        <f>W35/V35*100</f>
        <v>90.42821158690177</v>
      </c>
      <c r="Y35" s="25">
        <f>W35-V35</f>
        <v>-114</v>
      </c>
      <c r="Z35" s="34">
        <v>490</v>
      </c>
      <c r="AA35" s="34">
        <v>559</v>
      </c>
      <c r="AB35" s="26">
        <f>AA35/Z35*100</f>
        <v>114.08163265306122</v>
      </c>
      <c r="AC35" s="25">
        <f>AA35-Z35</f>
        <v>69</v>
      </c>
      <c r="AD35" s="34">
        <v>476</v>
      </c>
      <c r="AE35" s="35">
        <v>230</v>
      </c>
      <c r="AF35" s="26">
        <f t="shared" si="14"/>
        <v>48.319327731092436</v>
      </c>
      <c r="AG35" s="25">
        <f>AE35-AD35</f>
        <v>-246</v>
      </c>
      <c r="AH35" s="34">
        <v>221</v>
      </c>
      <c r="AI35" s="34">
        <v>268</v>
      </c>
      <c r="AJ35" s="27">
        <f>AI35/AH35*100</f>
        <v>121.26696832579185</v>
      </c>
      <c r="AK35" s="25">
        <f>AI35-AH35</f>
        <v>47</v>
      </c>
      <c r="AL35" s="37">
        <v>139</v>
      </c>
      <c r="AM35" s="37">
        <v>110</v>
      </c>
      <c r="AN35" s="30">
        <f>ROUND(AM35/AL35*100,1)</f>
        <v>79.1</v>
      </c>
      <c r="AO35" s="29">
        <f>AM35-AL35</f>
        <v>-29</v>
      </c>
      <c r="AP35" s="38">
        <v>443</v>
      </c>
      <c r="AQ35" s="34">
        <v>476</v>
      </c>
      <c r="AR35" s="27">
        <f>ROUND(AQ35/AP35*100,1)</f>
        <v>107.4</v>
      </c>
      <c r="AS35" s="25">
        <f>AQ35-AP35</f>
        <v>33</v>
      </c>
      <c r="AT35" s="34">
        <v>155</v>
      </c>
      <c r="AU35" s="34">
        <v>181</v>
      </c>
      <c r="AV35" s="27">
        <f>AU35/AT35*100</f>
        <v>116.77419354838709</v>
      </c>
      <c r="AW35" s="25">
        <f>AU35-AT35</f>
        <v>26</v>
      </c>
      <c r="AX35" s="34">
        <v>120</v>
      </c>
      <c r="AY35" s="34">
        <v>140</v>
      </c>
      <c r="AZ35" s="27">
        <f>AY35/AX35*100</f>
        <v>116.66666666666667</v>
      </c>
      <c r="BA35" s="25">
        <f>AY35-AX35</f>
        <v>20</v>
      </c>
      <c r="BB35" s="205">
        <v>1485</v>
      </c>
      <c r="BC35" s="34">
        <v>2190</v>
      </c>
      <c r="BD35" s="25">
        <f>BC35-BB35</f>
        <v>705</v>
      </c>
      <c r="BE35" s="34">
        <v>1</v>
      </c>
      <c r="BF35" s="34">
        <v>7</v>
      </c>
      <c r="BG35" s="27">
        <f t="shared" si="26"/>
        <v>700</v>
      </c>
      <c r="BH35" s="25">
        <f>BF35-BE35</f>
        <v>6</v>
      </c>
      <c r="BI35" s="34">
        <v>28</v>
      </c>
      <c r="BJ35" s="32"/>
      <c r="BK35" s="32"/>
      <c r="BL35" s="32"/>
      <c r="BM35" s="32"/>
      <c r="BN35" s="12"/>
      <c r="BO35" s="12"/>
    </row>
    <row r="36" spans="1:67" s="15" customFormat="1" ht="21.75" customHeight="1">
      <c r="A36" s="42" t="s">
        <v>145</v>
      </c>
      <c r="B36" s="34">
        <v>1039</v>
      </c>
      <c r="C36" s="35">
        <v>816</v>
      </c>
      <c r="D36" s="26">
        <f>C36/B36*100</f>
        <v>78.53705486044274</v>
      </c>
      <c r="E36" s="25">
        <f>C36-B36</f>
        <v>-223</v>
      </c>
      <c r="F36" s="34">
        <v>660</v>
      </c>
      <c r="G36" s="34">
        <v>445</v>
      </c>
      <c r="H36" s="26">
        <f>G36/F36*100</f>
        <v>67.42424242424242</v>
      </c>
      <c r="I36" s="25">
        <f>G36-F36</f>
        <v>-215</v>
      </c>
      <c r="J36" s="34">
        <v>642</v>
      </c>
      <c r="K36" s="34">
        <v>619</v>
      </c>
      <c r="L36" s="26">
        <f>K36/J36*100</f>
        <v>96.41744548286604</v>
      </c>
      <c r="M36" s="25">
        <f>K36-J36</f>
        <v>-23</v>
      </c>
      <c r="N36" s="36">
        <v>224</v>
      </c>
      <c r="O36" s="34">
        <v>312</v>
      </c>
      <c r="P36" s="27">
        <f t="shared" si="6"/>
        <v>139.28571428571428</v>
      </c>
      <c r="Q36" s="28">
        <f>O36-N36</f>
        <v>88</v>
      </c>
      <c r="R36" s="34">
        <v>275</v>
      </c>
      <c r="S36" s="36">
        <v>142</v>
      </c>
      <c r="T36" s="27">
        <f>S36/R36*100</f>
        <v>51.63636363636363</v>
      </c>
      <c r="U36" s="25">
        <f>S36-R36</f>
        <v>-133</v>
      </c>
      <c r="V36" s="34">
        <v>2056</v>
      </c>
      <c r="W36" s="34">
        <v>3383</v>
      </c>
      <c r="X36" s="26">
        <f>W36/V36*100</f>
        <v>164.54280155642022</v>
      </c>
      <c r="Y36" s="25">
        <f>W36-V36</f>
        <v>1327</v>
      </c>
      <c r="Z36" s="34">
        <v>1014</v>
      </c>
      <c r="AA36" s="34">
        <v>798</v>
      </c>
      <c r="AB36" s="26">
        <f>AA36/Z36*100</f>
        <v>78.69822485207101</v>
      </c>
      <c r="AC36" s="25">
        <f>AA36-Z36</f>
        <v>-216</v>
      </c>
      <c r="AD36" s="34">
        <v>289</v>
      </c>
      <c r="AE36" s="35">
        <v>1491</v>
      </c>
      <c r="AF36" s="216">
        <f t="shared" si="14"/>
        <v>515.916955017301</v>
      </c>
      <c r="AG36" s="25">
        <f>AE36-AD36</f>
        <v>1202</v>
      </c>
      <c r="AH36" s="34">
        <v>284</v>
      </c>
      <c r="AI36" s="34">
        <v>264</v>
      </c>
      <c r="AJ36" s="27">
        <f>AI36/AH36*100</f>
        <v>92.95774647887323</v>
      </c>
      <c r="AK36" s="25">
        <f>AI36-AH36</f>
        <v>-20</v>
      </c>
      <c r="AL36" s="37">
        <v>336</v>
      </c>
      <c r="AM36" s="37">
        <v>299</v>
      </c>
      <c r="AN36" s="30">
        <f>ROUND(AM36/AL36*100,1)</f>
        <v>89</v>
      </c>
      <c r="AO36" s="29">
        <f>AM36-AL36</f>
        <v>-37</v>
      </c>
      <c r="AP36" s="38">
        <v>1136</v>
      </c>
      <c r="AQ36" s="34">
        <v>1114</v>
      </c>
      <c r="AR36" s="27">
        <f>ROUND(AQ36/AP36*100,1)</f>
        <v>98.1</v>
      </c>
      <c r="AS36" s="25">
        <f>AQ36-AP36</f>
        <v>-22</v>
      </c>
      <c r="AT36" s="34">
        <v>499</v>
      </c>
      <c r="AU36" s="34">
        <v>411</v>
      </c>
      <c r="AV36" s="27">
        <f>AU36/AT36*100</f>
        <v>82.36472945891784</v>
      </c>
      <c r="AW36" s="25">
        <f>AU36-AT36</f>
        <v>-88</v>
      </c>
      <c r="AX36" s="34">
        <v>346</v>
      </c>
      <c r="AY36" s="34">
        <v>319</v>
      </c>
      <c r="AZ36" s="27">
        <f>AY36/AX36*100</f>
        <v>92.1965317919075</v>
      </c>
      <c r="BA36" s="25">
        <f>AY36-AX36</f>
        <v>-27</v>
      </c>
      <c r="BB36" s="205">
        <v>2149</v>
      </c>
      <c r="BC36" s="34">
        <v>3031</v>
      </c>
      <c r="BD36" s="25">
        <f>BC36-BB36</f>
        <v>882</v>
      </c>
      <c r="BE36" s="34">
        <v>115</v>
      </c>
      <c r="BF36" s="34">
        <v>21</v>
      </c>
      <c r="BG36" s="27">
        <f t="shared" si="26"/>
        <v>18.3</v>
      </c>
      <c r="BH36" s="25">
        <f>BF36-BE36</f>
        <v>-94</v>
      </c>
      <c r="BI36" s="34">
        <v>57</v>
      </c>
      <c r="BJ36" s="32"/>
      <c r="BK36" s="32"/>
      <c r="BL36" s="32"/>
      <c r="BM36" s="32"/>
      <c r="BN36" s="12"/>
      <c r="BO36" s="12"/>
    </row>
    <row r="37" spans="1:67" s="41" customFormat="1" ht="21.75" customHeight="1">
      <c r="A37" s="33" t="s">
        <v>146</v>
      </c>
      <c r="B37" s="34">
        <v>1065</v>
      </c>
      <c r="C37" s="35">
        <v>881</v>
      </c>
      <c r="D37" s="26">
        <f>C37/B37*100</f>
        <v>82.72300469483568</v>
      </c>
      <c r="E37" s="25">
        <f>C37-B37</f>
        <v>-184</v>
      </c>
      <c r="F37" s="34">
        <v>618</v>
      </c>
      <c r="G37" s="34">
        <v>503</v>
      </c>
      <c r="H37" s="26">
        <f>G37/F37*100</f>
        <v>81.3915857605178</v>
      </c>
      <c r="I37" s="25">
        <f>G37-F37</f>
        <v>-115</v>
      </c>
      <c r="J37" s="34">
        <v>719</v>
      </c>
      <c r="K37" s="34">
        <v>732</v>
      </c>
      <c r="L37" s="26">
        <f>K37/J37*100</f>
        <v>101.80806675938805</v>
      </c>
      <c r="M37" s="25">
        <f>K37-J37</f>
        <v>13</v>
      </c>
      <c r="N37" s="36">
        <v>295</v>
      </c>
      <c r="O37" s="34">
        <v>322</v>
      </c>
      <c r="P37" s="27">
        <f t="shared" si="6"/>
        <v>109.15254237288134</v>
      </c>
      <c r="Q37" s="28">
        <f>O37-N37</f>
        <v>27</v>
      </c>
      <c r="R37" s="34">
        <v>259</v>
      </c>
      <c r="S37" s="36">
        <v>140</v>
      </c>
      <c r="T37" s="27">
        <f>S37/R37*100</f>
        <v>54.054054054054056</v>
      </c>
      <c r="U37" s="25">
        <f>S37-R37</f>
        <v>-119</v>
      </c>
      <c r="V37" s="34">
        <v>2671</v>
      </c>
      <c r="W37" s="34">
        <v>2624</v>
      </c>
      <c r="X37" s="26">
        <f>W37/V37*100</f>
        <v>98.24035941594909</v>
      </c>
      <c r="Y37" s="25">
        <f>W37-V37</f>
        <v>-47</v>
      </c>
      <c r="Z37" s="34">
        <v>1046</v>
      </c>
      <c r="AA37" s="34">
        <v>866</v>
      </c>
      <c r="AB37" s="26">
        <f>AA37/Z37*100</f>
        <v>82.79158699808795</v>
      </c>
      <c r="AC37" s="25">
        <f>AA37-Z37</f>
        <v>-180</v>
      </c>
      <c r="AD37" s="34">
        <v>853</v>
      </c>
      <c r="AE37" s="35">
        <v>767</v>
      </c>
      <c r="AF37" s="26">
        <f>AE37/AD37*100</f>
        <v>89.91793669402111</v>
      </c>
      <c r="AG37" s="25">
        <f>AE37-AD37</f>
        <v>-86</v>
      </c>
      <c r="AH37" s="34">
        <v>237</v>
      </c>
      <c r="AI37" s="34">
        <v>244</v>
      </c>
      <c r="AJ37" s="27">
        <f>AI37/AH37*100</f>
        <v>102.9535864978903</v>
      </c>
      <c r="AK37" s="25">
        <f>AI37-AH37</f>
        <v>7</v>
      </c>
      <c r="AL37" s="37">
        <v>218</v>
      </c>
      <c r="AM37" s="37">
        <v>243</v>
      </c>
      <c r="AN37" s="30">
        <f>ROUND(AM37/AL37*100,1)</f>
        <v>111.5</v>
      </c>
      <c r="AO37" s="29">
        <f>AM37-AL37</f>
        <v>25</v>
      </c>
      <c r="AP37" s="38">
        <v>759</v>
      </c>
      <c r="AQ37" s="34">
        <v>787</v>
      </c>
      <c r="AR37" s="27">
        <f>ROUND(AQ37/AP37*100,1)</f>
        <v>103.7</v>
      </c>
      <c r="AS37" s="25">
        <f>AQ37-AP37</f>
        <v>28</v>
      </c>
      <c r="AT37" s="34">
        <v>517</v>
      </c>
      <c r="AU37" s="34">
        <v>378</v>
      </c>
      <c r="AV37" s="27">
        <f>AU37/AT37*100</f>
        <v>73.11411992263056</v>
      </c>
      <c r="AW37" s="25">
        <f>AU37-AT37</f>
        <v>-139</v>
      </c>
      <c r="AX37" s="34">
        <v>411</v>
      </c>
      <c r="AY37" s="34">
        <v>255</v>
      </c>
      <c r="AZ37" s="27">
        <f>AY37/AX37*100</f>
        <v>62.04379562043796</v>
      </c>
      <c r="BA37" s="25">
        <f>AY37-AX37</f>
        <v>-156</v>
      </c>
      <c r="BB37" s="205">
        <v>1941</v>
      </c>
      <c r="BC37" s="34">
        <v>3206</v>
      </c>
      <c r="BD37" s="25">
        <f>BC37-BB37</f>
        <v>1265</v>
      </c>
      <c r="BE37" s="34">
        <v>47</v>
      </c>
      <c r="BF37" s="34">
        <v>47</v>
      </c>
      <c r="BG37" s="27">
        <f t="shared" si="26"/>
        <v>100</v>
      </c>
      <c r="BH37" s="25">
        <f>BF37-BE37</f>
        <v>0</v>
      </c>
      <c r="BI37" s="34">
        <v>46</v>
      </c>
      <c r="BJ37" s="32"/>
      <c r="BK37" s="32"/>
      <c r="BL37" s="32"/>
      <c r="BM37" s="32"/>
      <c r="BN37" s="12"/>
      <c r="BO37" s="12"/>
    </row>
    <row r="38" spans="1:67" s="15" customFormat="1" ht="21.75" customHeight="1">
      <c r="A38" s="42" t="s">
        <v>147</v>
      </c>
      <c r="B38" s="34">
        <v>883</v>
      </c>
      <c r="C38" s="35">
        <v>776</v>
      </c>
      <c r="D38" s="26">
        <f>C38/B38*100</f>
        <v>87.88221970554928</v>
      </c>
      <c r="E38" s="25">
        <f>C38-B38</f>
        <v>-107</v>
      </c>
      <c r="F38" s="34">
        <v>363</v>
      </c>
      <c r="G38" s="34">
        <v>401</v>
      </c>
      <c r="H38" s="26">
        <f>G38/F38*100</f>
        <v>110.46831955922865</v>
      </c>
      <c r="I38" s="25">
        <f>G38-F38</f>
        <v>38</v>
      </c>
      <c r="J38" s="34">
        <v>560</v>
      </c>
      <c r="K38" s="34">
        <v>690</v>
      </c>
      <c r="L38" s="26">
        <f>K38/J38*100</f>
        <v>123.21428571428572</v>
      </c>
      <c r="M38" s="25">
        <f>K38-J38</f>
        <v>130</v>
      </c>
      <c r="N38" s="36">
        <v>160</v>
      </c>
      <c r="O38" s="34">
        <v>199</v>
      </c>
      <c r="P38" s="27">
        <f t="shared" si="6"/>
        <v>124.37499999999999</v>
      </c>
      <c r="Q38" s="28">
        <f>O38-N38</f>
        <v>39</v>
      </c>
      <c r="R38" s="34">
        <v>238</v>
      </c>
      <c r="S38" s="36">
        <v>176</v>
      </c>
      <c r="T38" s="27">
        <f>S38/R38*100</f>
        <v>73.94957983193278</v>
      </c>
      <c r="U38" s="25">
        <f>S38-R38</f>
        <v>-62</v>
      </c>
      <c r="V38" s="34">
        <v>1800</v>
      </c>
      <c r="W38" s="34">
        <v>1500</v>
      </c>
      <c r="X38" s="26">
        <f>W38/V38*100</f>
        <v>83.33333333333334</v>
      </c>
      <c r="Y38" s="25">
        <f>W38-V38</f>
        <v>-300</v>
      </c>
      <c r="Z38" s="34">
        <v>875</v>
      </c>
      <c r="AA38" s="34">
        <v>751</v>
      </c>
      <c r="AB38" s="26">
        <f>AA38/Z38*100</f>
        <v>85.82857142857144</v>
      </c>
      <c r="AC38" s="25">
        <f>AA38-Z38</f>
        <v>-124</v>
      </c>
      <c r="AD38" s="34">
        <v>476</v>
      </c>
      <c r="AE38" s="35">
        <v>268</v>
      </c>
      <c r="AF38" s="26">
        <f>AE38/AD38*100</f>
        <v>56.30252100840336</v>
      </c>
      <c r="AG38" s="25">
        <f>AE38-AD38</f>
        <v>-208</v>
      </c>
      <c r="AH38" s="34">
        <v>235</v>
      </c>
      <c r="AI38" s="34">
        <v>227</v>
      </c>
      <c r="AJ38" s="27">
        <f>AI38/AH38*100</f>
        <v>96.59574468085106</v>
      </c>
      <c r="AK38" s="25">
        <f>AI38-AH38</f>
        <v>-8</v>
      </c>
      <c r="AL38" s="37">
        <v>117</v>
      </c>
      <c r="AM38" s="37">
        <v>110</v>
      </c>
      <c r="AN38" s="30">
        <f>ROUND(AM38/AL38*100,1)</f>
        <v>94</v>
      </c>
      <c r="AO38" s="29">
        <f>AM38-AL38</f>
        <v>-7</v>
      </c>
      <c r="AP38" s="38">
        <v>580</v>
      </c>
      <c r="AQ38" s="34">
        <v>735</v>
      </c>
      <c r="AR38" s="27">
        <f>ROUND(AQ38/AP38*100,1)</f>
        <v>126.7</v>
      </c>
      <c r="AS38" s="25">
        <f>AQ38-AP38</f>
        <v>155</v>
      </c>
      <c r="AT38" s="34">
        <v>341</v>
      </c>
      <c r="AU38" s="34">
        <v>213</v>
      </c>
      <c r="AV38" s="27">
        <f>AU38/AT38*100</f>
        <v>62.4633431085044</v>
      </c>
      <c r="AW38" s="25">
        <f>AU38-AT38</f>
        <v>-128</v>
      </c>
      <c r="AX38" s="34">
        <v>284</v>
      </c>
      <c r="AY38" s="34">
        <v>176</v>
      </c>
      <c r="AZ38" s="27">
        <f>AY38/AX38*100</f>
        <v>61.97183098591549</v>
      </c>
      <c r="BA38" s="25">
        <f>AY38-AX38</f>
        <v>-108</v>
      </c>
      <c r="BB38" s="205">
        <v>1765</v>
      </c>
      <c r="BC38" s="34">
        <v>2510</v>
      </c>
      <c r="BD38" s="25">
        <f>BC38-BB38</f>
        <v>745</v>
      </c>
      <c r="BE38" s="34">
        <v>17</v>
      </c>
      <c r="BF38" s="34">
        <v>6</v>
      </c>
      <c r="BG38" s="27">
        <f t="shared" si="26"/>
        <v>35.3</v>
      </c>
      <c r="BH38" s="25">
        <f>BF38-BE38</f>
        <v>-11</v>
      </c>
      <c r="BI38" s="34">
        <v>26</v>
      </c>
      <c r="BJ38" s="32"/>
      <c r="BK38" s="32"/>
      <c r="BL38" s="32"/>
      <c r="BM38" s="32"/>
      <c r="BN38" s="12"/>
      <c r="BO38" s="12"/>
    </row>
    <row r="39" spans="5:55" s="43" customFormat="1" ht="12.75"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BA39" s="45"/>
      <c r="BB39" s="45"/>
      <c r="BC39" s="45"/>
    </row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  <row r="54" s="43" customFormat="1" ht="12.75"/>
    <row r="55" s="43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</sheetData>
  <sheetProtection/>
  <mergeCells count="64">
    <mergeCell ref="BI6:BI7"/>
    <mergeCell ref="AM6:AM7"/>
    <mergeCell ref="AN6:AO6"/>
    <mergeCell ref="AP6:AQ6"/>
    <mergeCell ref="BG6:BH6"/>
    <mergeCell ref="AT6:AT7"/>
    <mergeCell ref="BF6:BF7"/>
    <mergeCell ref="AX6:AX7"/>
    <mergeCell ref="AY6:AY7"/>
    <mergeCell ref="P6:Q6"/>
    <mergeCell ref="BE3:BI5"/>
    <mergeCell ref="AL3:AO5"/>
    <mergeCell ref="AP3:AS5"/>
    <mergeCell ref="AT3:AW5"/>
    <mergeCell ref="AH6:AH7"/>
    <mergeCell ref="AI6:AI7"/>
    <mergeCell ref="AD6:AD7"/>
    <mergeCell ref="AE6:AE7"/>
    <mergeCell ref="BE6:BE7"/>
    <mergeCell ref="BB3:BD5"/>
    <mergeCell ref="BB6:BB7"/>
    <mergeCell ref="BC6:BC7"/>
    <mergeCell ref="BD6:BD7"/>
    <mergeCell ref="AL6:AL7"/>
    <mergeCell ref="AU6:AU7"/>
    <mergeCell ref="AV6:AW6"/>
    <mergeCell ref="AZ6:BA6"/>
    <mergeCell ref="T6:U6"/>
    <mergeCell ref="AH3:AK5"/>
    <mergeCell ref="W6:W7"/>
    <mergeCell ref="AD4:AG5"/>
    <mergeCell ref="AF6:AG6"/>
    <mergeCell ref="AX3:BA5"/>
    <mergeCell ref="AJ6:AK6"/>
    <mergeCell ref="AB6:AC6"/>
    <mergeCell ref="V3:Y5"/>
    <mergeCell ref="N3:Q5"/>
    <mergeCell ref="V6:V7"/>
    <mergeCell ref="Z4:AC5"/>
    <mergeCell ref="AR6:AS6"/>
    <mergeCell ref="R6:R7"/>
    <mergeCell ref="S6:S7"/>
    <mergeCell ref="X6:Y6"/>
    <mergeCell ref="Z6:Z7"/>
    <mergeCell ref="H6:I6"/>
    <mergeCell ref="J6:J7"/>
    <mergeCell ref="C6:C7"/>
    <mergeCell ref="K6:K7"/>
    <mergeCell ref="D6:E6"/>
    <mergeCell ref="Z3:AG3"/>
    <mergeCell ref="L6:M6"/>
    <mergeCell ref="N6:N7"/>
    <mergeCell ref="O6:O7"/>
    <mergeCell ref="AA6:AA7"/>
    <mergeCell ref="F6:F7"/>
    <mergeCell ref="G6:G7"/>
    <mergeCell ref="B1:U1"/>
    <mergeCell ref="B2:U2"/>
    <mergeCell ref="R3:U5"/>
    <mergeCell ref="A3:A7"/>
    <mergeCell ref="B3:E5"/>
    <mergeCell ref="F3:I5"/>
    <mergeCell ref="J3:M5"/>
    <mergeCell ref="B6:B7"/>
  </mergeCells>
  <printOptions horizontalCentered="1" verticalCentered="1"/>
  <pageMargins left="0" right="0" top="0" bottom="0" header="0.15748031496062992" footer="0"/>
  <pageSetup fitToHeight="2" horizontalDpi="600" verticalDpi="600" orientation="landscape" paperSize="9" scale="66" r:id="rId1"/>
  <colBreaks count="2" manualBreakCount="2">
    <brk id="21" max="37" man="1"/>
    <brk id="4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Freeuser04</cp:lastModifiedBy>
  <cp:lastPrinted>2018-04-19T06:14:16Z</cp:lastPrinted>
  <dcterms:created xsi:type="dcterms:W3CDTF">2017-11-17T08:56:41Z</dcterms:created>
  <dcterms:modified xsi:type="dcterms:W3CDTF">2018-06-18T06:46:34Z</dcterms:modified>
  <cp:category/>
  <cp:version/>
  <cp:contentType/>
  <cp:contentStatus/>
</cp:coreProperties>
</file>