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229" activeTab="0"/>
  </bookViews>
  <sheets>
    <sheet name="0" sheetId="1" r:id="rId1"/>
    <sheet name="1 " sheetId="2" r:id="rId2"/>
    <sheet name="2 " sheetId="3" r:id="rId3"/>
    <sheet name=" 3 " sheetId="4" r:id="rId4"/>
    <sheet name="4 " sheetId="5" r:id="rId5"/>
    <sheet name="5 " sheetId="6" r:id="rId6"/>
    <sheet name="6 " sheetId="7" r:id="rId7"/>
    <sheet name="7 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>#REF!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'4 '!#REF!</definedName>
    <definedName name="ACwvu.форма7." localSheetId="5" hidden="1">'5 '!#REF!</definedName>
    <definedName name="date.e" localSheetId="3">'[1]Sheet1 (3)'!#REF!</definedName>
    <definedName name="date.e" localSheetId="2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 localSheetId="7">'[1]Sheet1 (3)'!#REF!</definedName>
    <definedName name="date.e">'[1]Sheet1 (3)'!#REF!</definedName>
    <definedName name="date_b" localSheetId="3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>#REF!</definedName>
    <definedName name="date_e" localSheetId="3">'[1]Sheet1 (2)'!#REF!</definedName>
    <definedName name="date_e" localSheetId="2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 localSheetId="7">'[1]Sheet1 (2)'!#REF!</definedName>
    <definedName name="date_e">'[1]Sheet1 (2)'!#REF!</definedName>
    <definedName name="Excel_BuiltIn_Print_Area_1" localSheetId="3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'[4]Sheet3'!$A$3</definedName>
    <definedName name="hjj" localSheetId="2">'[5]Sheet3'!$A$3</definedName>
    <definedName name="hjj" localSheetId="4">'[4]Sheet3'!$A$3</definedName>
    <definedName name="hjj" localSheetId="5">'[4]Sheet3'!$A$3</definedName>
    <definedName name="hjj" localSheetId="6">'[6]Sheet3'!$A$3</definedName>
    <definedName name="hjj">'[7]Sheet3'!$A$3</definedName>
    <definedName name="hl_0" localSheetId="3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3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>#REF!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3">'[1]Sheet1 (2)'!#REF!</definedName>
    <definedName name="lcz" localSheetId="2">'[2]Sheet1 (2)'!#REF!</definedName>
    <definedName name="lcz" localSheetId="4">'[2]Sheet1 (2)'!#REF!</definedName>
    <definedName name="lcz" localSheetId="5">'[2]Sheet1 (2)'!#REF!</definedName>
    <definedName name="lcz" localSheetId="6">'[3]Sheet1 (2)'!#REF!</definedName>
    <definedName name="lcz" localSheetId="7">'[1]Sheet1 (2)'!#REF!</definedName>
    <definedName name="lcz">'[1]Sheet1 (2)'!#REF!</definedName>
    <definedName name="name_cz" localSheetId="3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>#REF!</definedName>
    <definedName name="name_period" localSheetId="3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>#REF!</definedName>
    <definedName name="pyear" localSheetId="3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'4 '!#REF!</definedName>
    <definedName name="Swvu.форма7." localSheetId="5" hidden="1">'5 '!#REF!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 3 '!$A:$A</definedName>
    <definedName name="_xlnm.Print_Titles" localSheetId="4">'4 '!$A:$A</definedName>
    <definedName name="_xlnm.Print_Titles" localSheetId="5">'5 '!$A:$A</definedName>
    <definedName name="_xlnm.Print_Titles" localSheetId="7">'7 '!$A:$A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 3 '!$A$1:$E$33</definedName>
    <definedName name="_xlnm.Print_Area" localSheetId="1">'1 '!#REF!</definedName>
    <definedName name="_xlnm.Print_Area" localSheetId="2">'2 '!#REF!</definedName>
    <definedName name="_xlnm.Print_Area" localSheetId="4">'4 '!$A$1:$E$25</definedName>
    <definedName name="_xlnm.Print_Area" localSheetId="5">'5 '!$A$1:$E$15</definedName>
    <definedName name="_xlnm.Print_Area" localSheetId="6">'6 '!$A$1:$E$42</definedName>
    <definedName name="_xlnm.Print_Area" localSheetId="7">'7 '!$A$1:$BP$35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>'[3]Sheet1 (3)'!#REF!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'[8]Sheet3'!$A$2</definedName>
    <definedName name="ц" localSheetId="2">'[9]Sheet3'!$A$2</definedName>
    <definedName name="ц" localSheetId="4">'[8]Sheet3'!$A$2</definedName>
    <definedName name="ц" localSheetId="5">'[8]Sheet3'!$A$2</definedName>
    <definedName name="ц" localSheetId="6">'[10]Sheet3'!$A$2</definedName>
    <definedName name="ц">'[11]Sheet3'!$A$2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<sst xmlns="http://schemas.openxmlformats.org/spreadsheetml/2006/main" count="358" uniqueCount="220">
  <si>
    <t>Показник</t>
  </si>
  <si>
    <t>зміна значення</t>
  </si>
  <si>
    <t>%</t>
  </si>
  <si>
    <t xml:space="preserve"> 2017 р.</t>
  </si>
  <si>
    <t>Продовження</t>
  </si>
  <si>
    <t>Усього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</si>
  <si>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</si>
  <si>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</si>
  <si>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</si>
  <si>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особи, які навчаються в навчальних закладах різних типів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</si>
  <si>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</si>
  <si>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</si>
  <si>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</si>
  <si>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</si>
  <si>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у порівнянні з минулим роком</t>
  </si>
  <si>
    <t>Усього</t>
  </si>
  <si>
    <t xml:space="preserve"> + (-)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</si>
  <si>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</si>
  <si>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</si>
  <si>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</si>
  <si>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</si>
  <si>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</si>
  <si>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</si>
  <si>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</si>
  <si>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</si>
  <si>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</si>
  <si>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</si>
  <si>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</si>
  <si>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</si>
  <si>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</si>
  <si>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</si>
  <si>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</si>
  <si>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</si>
  <si>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</si>
  <si>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</si>
  <si>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</si>
  <si>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</si>
  <si>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</si>
  <si>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</si>
  <si>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</si>
  <si>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</si>
  <si>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</si>
  <si>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</si>
  <si>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</si>
  <si>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</si>
  <si>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</si>
  <si>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</si>
  <si>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</si>
  <si>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</si>
  <si>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</si>
  <si>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</si>
  <si>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</si>
  <si>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</si>
  <si>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</si>
  <si>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</si>
  <si>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</si>
  <si>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</si>
  <si>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</si>
  <si>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</si>
  <si>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</si>
  <si>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</si>
  <si>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</si>
  <si>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</si>
  <si>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</si>
  <si>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</si>
  <si>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</si>
  <si>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</si>
  <si>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</si>
  <si>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</si>
  <si>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</si>
  <si>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</si>
  <si>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</si>
  <si>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</si>
  <si>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</si>
  <si>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</si>
  <si>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</si>
  <si>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</si>
  <si>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</si>
  <si>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</si>
  <si>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</si>
  <si>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</si>
  <si>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</si>
  <si>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</si>
  <si>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</si>
  <si>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</si>
  <si>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</si>
  <si>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</si>
  <si>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</si>
  <si>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t>особи</t>
  </si>
  <si>
    <t>Зміна значення</t>
  </si>
  <si>
    <t xml:space="preserve"> +(-)</t>
  </si>
  <si>
    <t>+ (-)</t>
  </si>
  <si>
    <t>Харківська обл.</t>
  </si>
  <si>
    <t xml:space="preserve"> -</t>
  </si>
  <si>
    <t>2018 р.</t>
  </si>
  <si>
    <t>-</t>
  </si>
  <si>
    <t>Інформація щодо запланованого масового вивільнення працівників  у Харківській області
у січні - грудні 2016 - 2017 рр.</t>
  </si>
  <si>
    <t>Інформація щодо запланованого масового вивільнення працівників 
у Харківській області
 за січень  2017 - 2018 рр.</t>
  </si>
  <si>
    <t>Надання послуг Харківською службою зайнятості</t>
  </si>
  <si>
    <t>2018 рік</t>
  </si>
  <si>
    <t>з них особи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</si>
  <si>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</si>
  <si>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Працевлаштовано до набуття статусу  безробітного, осіб</t>
  </si>
  <si>
    <t xml:space="preserve">Інформація щодо запланованого масового вивільнення працівників 
у Харківській області   </t>
  </si>
  <si>
    <t xml:space="preserve"> 2018 р.</t>
  </si>
  <si>
    <t>Кількість вакансій на кінець періоду, одиниць</t>
  </si>
  <si>
    <t>за формою 3-ПН</t>
  </si>
  <si>
    <t>з інших джерел</t>
  </si>
  <si>
    <t>у 2,2 р.</t>
  </si>
  <si>
    <t>Середній розмір заробітної плати у вакансіях, грн.</t>
  </si>
  <si>
    <t>2019 рік</t>
  </si>
  <si>
    <t>2019 р.</t>
  </si>
  <si>
    <t xml:space="preserve"> - </t>
  </si>
  <si>
    <t>Питома вага працевлашто-           ваних до набуття статусу безробітного,%</t>
  </si>
  <si>
    <t>різниця</t>
  </si>
  <si>
    <t xml:space="preserve">Усього </t>
  </si>
  <si>
    <t>х</t>
  </si>
  <si>
    <t>Харківський  МЦЗ</t>
  </si>
  <si>
    <t>Балаклійська філія</t>
  </si>
  <si>
    <t>Барвінківська  філія</t>
  </si>
  <si>
    <t>Богодухівська філія</t>
  </si>
  <si>
    <t>Валківська філія</t>
  </si>
  <si>
    <t>Вовчанська філія</t>
  </si>
  <si>
    <t>Дергачівська  філія</t>
  </si>
  <si>
    <t>Зачепилівська філія</t>
  </si>
  <si>
    <t>Зміївська  філія</t>
  </si>
  <si>
    <t>Золочівська філія</t>
  </si>
  <si>
    <t>Кегичівська філія</t>
  </si>
  <si>
    <t>Коломацька філія</t>
  </si>
  <si>
    <t>Красноградська філія</t>
  </si>
  <si>
    <t>Краснокутська філія</t>
  </si>
  <si>
    <t>Люботинська філія</t>
  </si>
  <si>
    <t>Нововодолазька  філія</t>
  </si>
  <si>
    <t>Первомайська філія</t>
  </si>
  <si>
    <t>Печенізька філія</t>
  </si>
  <si>
    <t>Сахновщинська філія</t>
  </si>
  <si>
    <t>Харківська філія</t>
  </si>
  <si>
    <t>Чугуївська  філія</t>
  </si>
  <si>
    <t>Шевченківська філія</t>
  </si>
  <si>
    <t>Великобурлуцька філія</t>
  </si>
  <si>
    <t xml:space="preserve"> - 1 особа</t>
  </si>
  <si>
    <t>Ізюмський МРЦЗ з Борівським відділом</t>
  </si>
  <si>
    <t>Куп'янський МРЦЗ з Дворічанським відділом</t>
  </si>
  <si>
    <t>Лозівський МРЦЗ з Близнюківським відділом</t>
  </si>
  <si>
    <t>січень-червень</t>
  </si>
  <si>
    <t xml:space="preserve">                                                                 у  січні - червні  2018 - 2019 р.р.</t>
  </si>
  <si>
    <t>Середній розмір допомоги по безробіттю у червні, грн.</t>
  </si>
  <si>
    <t xml:space="preserve"> + 855 грн.</t>
  </si>
  <si>
    <t>у т.ч.</t>
  </si>
  <si>
    <t>зареєстровано з початку року, осіб</t>
  </si>
  <si>
    <t>отримують допомогу по безробіттю, осіб</t>
  </si>
  <si>
    <t>з них:</t>
  </si>
  <si>
    <t>у січні-червні 2018-2019 рр.</t>
  </si>
  <si>
    <t>Мали статус безробітного, тис. осіб</t>
  </si>
  <si>
    <t xml:space="preserve">     у т.ч. зареєстровано з початку року</t>
  </si>
  <si>
    <t>Всього отримали роботу (у т.ч. до набуття статусу безробітного), тис. осіб</t>
  </si>
  <si>
    <t xml:space="preserve">   Працевлаштовано до набуття статусу, тис. осіб</t>
  </si>
  <si>
    <t xml:space="preserve">   Питома вага працевлаштованих до набуття статусу                                    безробітного, %</t>
  </si>
  <si>
    <t>Працевлаштовано безробітних за направленням служби зайнятості, тис. осіб</t>
  </si>
  <si>
    <t xml:space="preserve"> Рівень працевлаштування безробітних,%</t>
  </si>
  <si>
    <t>Проходили професійне навчання безробітні, тис. осіб</t>
  </si>
  <si>
    <t>Рівень працевлаштування після закінчення профнавчання, %</t>
  </si>
  <si>
    <t xml:space="preserve">  з них в ЦПТО,  тис. осіб</t>
  </si>
  <si>
    <t>рівень працевлаштування після закінчення навчання в ЦПТО, %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</si>
  <si>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</si>
  <si>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</si>
  <si>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 xml:space="preserve">   Безробітних, тис. осіб</t>
  </si>
  <si>
    <t>Кількість осіб, охоплених профорієнтаційними послугами,          тис. осіб</t>
  </si>
  <si>
    <t>Отримували допомогу по безробіттю, тис. осіб</t>
  </si>
  <si>
    <t>Кількість довготривалих безробітних, тис. осіб</t>
  </si>
  <si>
    <t>Питома вага довготривалих безробітних, %</t>
  </si>
  <si>
    <t>Питома вага безробітних, знятих з реєстрації без працевлаштування, %</t>
  </si>
  <si>
    <t>Кількість роботодавців, які надали інформацію про вакансії,  тис. одиниць</t>
  </si>
  <si>
    <t>Кількість вакансій, тис. одиниць</t>
  </si>
  <si>
    <t xml:space="preserve">     з них зареєстровано з початку року</t>
  </si>
  <si>
    <t>Кількість укомплектованих вакансій, тис. одиниць</t>
  </si>
  <si>
    <t>Рівень укомплектування вакансій, %</t>
  </si>
  <si>
    <t>Середній розмір допомоги по безробіттю, у червні, грн.</t>
  </si>
  <si>
    <t>Кількість вакансій по формі 3-ПН, тис. одиниць</t>
  </si>
  <si>
    <t>Пропозиції роботи, отримані з інших джерел,                               тис. одиниць</t>
  </si>
  <si>
    <t>Кількість претендентів на одну вакансію, особи</t>
  </si>
  <si>
    <t>Показники діяльності Харківської обласної служби зайнятості</t>
  </si>
  <si>
    <t xml:space="preserve">    + 12,8 в.п.</t>
  </si>
  <si>
    <t xml:space="preserve">  - шляхом одноразової виплати допомоги по безробіттю, особи</t>
  </si>
  <si>
    <t xml:space="preserve">  - з компенсацією витрат роботодавцю єдиного внеску, особи</t>
  </si>
  <si>
    <t>Станом на 1 липня:</t>
  </si>
  <si>
    <t>2018 року</t>
  </si>
  <si>
    <t>2019 року</t>
  </si>
  <si>
    <t xml:space="preserve">  + 520 грн.</t>
  </si>
  <si>
    <t xml:space="preserve"> + (-)       </t>
  </si>
  <si>
    <t xml:space="preserve">   - 3,2 в.п.</t>
  </si>
  <si>
    <t xml:space="preserve">     - 6,5 в.п.</t>
  </si>
  <si>
    <t xml:space="preserve">   - 6,5 в.п.</t>
  </si>
  <si>
    <t xml:space="preserve">   - 0,5 в.п.</t>
  </si>
  <si>
    <t xml:space="preserve">  + 2,6 в.п.</t>
  </si>
  <si>
    <t xml:space="preserve"> - 11,4 в.п.</t>
  </si>
  <si>
    <t>Робоча сила, (тис. осіб)</t>
  </si>
  <si>
    <t>Рівень участі населення в робочій силі, (%)</t>
  </si>
  <si>
    <t>Зайняте населення, тис.осіб</t>
  </si>
  <si>
    <t>Безробітне населення                       (за методологією МОП), тис.осіб</t>
  </si>
  <si>
    <t xml:space="preserve">Рівень безробіття (за методологією МОП), % </t>
  </si>
  <si>
    <r>
      <t xml:space="preserve">Робоча сила у віці 15-70 років у середньому за І квартал 2018 -2019 рр. 
за місцем проживання та статтю, </t>
    </r>
    <r>
      <rPr>
        <b/>
        <i/>
        <sz val="16"/>
        <rFont val="Times New Roman Cyr"/>
        <family val="0"/>
      </rPr>
      <t>УКРАЇНА</t>
    </r>
  </si>
  <si>
    <t>(за даними Державної служби статистики України)</t>
  </si>
  <si>
    <t xml:space="preserve">Робоча сила віком 15-70 років за І квартал 2018 -2019 рр.  </t>
  </si>
  <si>
    <t>Показники робочої сили у І кварталі 2019 року</t>
  </si>
  <si>
    <r>
      <t>Зайняте населення</t>
    </r>
    <r>
      <rPr>
        <sz val="15"/>
        <rFont val="Times New Roman"/>
        <family val="1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</si>
  <si>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</rPr>
      <t>, тис.осіб</t>
    </r>
  </si>
  <si>
    <t>Харківська область</t>
  </si>
  <si>
    <r>
      <t xml:space="preserve">15 років і старше - </t>
    </r>
    <r>
      <rPr>
        <b/>
        <sz val="14"/>
        <color indexed="8"/>
        <rFont val="Times New Roman"/>
        <family val="1"/>
      </rPr>
      <t>77,9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</si>
  <si>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77,9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</si>
  <si>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77,9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</si>
  <si>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1249,1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</si>
  <si>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1249,0 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</si>
  <si>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1203,3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</si>
  <si>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54,5%</t>
    </r>
  </si>
  <si>
    <r>
      <t xml:space="preserve">15-70 років - </t>
    </r>
    <r>
      <rPr>
        <b/>
        <sz val="14"/>
        <color indexed="8"/>
        <rFont val="Times New Roman"/>
        <family val="1"/>
      </rPr>
      <t>61,4%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</si>
  <si>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72,5%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</si>
  <si>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5,9%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</si>
  <si>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6,1%</t>
    </r>
  </si>
  <si>
    <r>
      <t>15-70 років -</t>
    </r>
    <r>
      <rPr>
        <b/>
        <sz val="14"/>
        <color indexed="8"/>
        <rFont val="Times New Roman"/>
        <family val="1"/>
      </rPr>
      <t xml:space="preserve"> 5,9%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</si>
</sst>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;[Red]#,##0"/>
    <numFmt numFmtId="183" formatCode="0.000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6"/>
      <color indexed="8"/>
      <name val="Times New Roman"/>
      <family val="1"/>
    </font>
    <font>
      <sz val="8"/>
      <name val="Calibri"/>
      <family val="2"/>
    </font>
    <font>
      <b/>
      <sz val="15"/>
      <name val="Times New Roman"/>
      <family val="1"/>
    </font>
    <font>
      <b/>
      <i/>
      <sz val="16"/>
      <name val="Times New Roman Cyr"/>
      <family val="0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u val="single"/>
      <sz val="18"/>
      <name val="Times New Roman"/>
      <family val="1"/>
    </font>
    <font>
      <b/>
      <sz val="14"/>
      <color indexed="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i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double"/>
      <top style="double"/>
      <bottom style="hair"/>
    </border>
    <border>
      <left style="thin"/>
      <right style="double"/>
      <top/>
      <bottom style="thin"/>
    </border>
    <border>
      <left style="thin"/>
      <right style="double"/>
      <top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/>
      <bottom style="thin"/>
    </border>
    <border>
      <left style="double"/>
      <right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/>
      <top/>
      <bottom style="hair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double"/>
      <right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90" fillId="0" borderId="6" applyNumberFormat="0" applyFill="0" applyAlignment="0" applyProtection="0"/>
    <xf numFmtId="0" fontId="91" fillId="28" borderId="7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94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4" fillId="0" borderId="0">
      <alignment/>
      <protection/>
    </xf>
    <xf numFmtId="0" fontId="2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351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0" borderId="0" xfId="58" applyFill="1">
      <alignment/>
      <protection/>
    </xf>
    <xf numFmtId="1" fontId="8" fillId="0" borderId="0" xfId="61" applyNumberFormat="1" applyFont="1" applyFill="1" applyProtection="1">
      <alignment/>
      <protection locked="0"/>
    </xf>
    <xf numFmtId="1" fontId="3" fillId="0" borderId="0" xfId="61" applyNumberFormat="1" applyFont="1" applyFill="1" applyAlignment="1" applyProtection="1">
      <alignment/>
      <protection locked="0"/>
    </xf>
    <xf numFmtId="1" fontId="11" fillId="0" borderId="0" xfId="61" applyNumberFormat="1" applyFont="1" applyFill="1" applyAlignment="1" applyProtection="1">
      <alignment horizontal="center"/>
      <protection locked="0"/>
    </xf>
    <xf numFmtId="1" fontId="2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Alignment="1" applyProtection="1">
      <alignment/>
      <protection locked="0"/>
    </xf>
    <xf numFmtId="1" fontId="7" fillId="0" borderId="0" xfId="61" applyNumberFormat="1" applyFont="1" applyFill="1" applyAlignment="1" applyProtection="1">
      <alignment horizontal="right"/>
      <protection locked="0"/>
    </xf>
    <xf numFmtId="1" fontId="2" fillId="0" borderId="0" xfId="61" applyNumberFormat="1" applyFont="1" applyFill="1" applyBorder="1" applyProtection="1">
      <alignment/>
      <protection locked="0"/>
    </xf>
    <xf numFmtId="1" fontId="2" fillId="0" borderId="0" xfId="61" applyNumberFormat="1" applyFont="1" applyFill="1" applyBorder="1" applyAlignment="1" applyProtection="1">
      <alignment horizontal="center" vertical="center"/>
      <protection locked="0"/>
    </xf>
    <xf numFmtId="1" fontId="15" fillId="0" borderId="10" xfId="61" applyNumberFormat="1" applyFont="1" applyFill="1" applyBorder="1" applyAlignment="1" applyProtection="1">
      <alignment horizontal="center" vertical="center" wrapText="1"/>
      <protection/>
    </xf>
    <xf numFmtId="1" fontId="11" fillId="0" borderId="10" xfId="61" applyNumberFormat="1" applyFont="1" applyFill="1" applyBorder="1" applyAlignment="1" applyProtection="1">
      <alignment horizontal="center" vertical="center" wrapText="1"/>
      <protection/>
    </xf>
    <xf numFmtId="1" fontId="14" fillId="0" borderId="10" xfId="61" applyNumberFormat="1" applyFont="1" applyFill="1" applyBorder="1" applyAlignment="1" applyProtection="1">
      <alignment horizontal="center" vertical="center" wrapText="1"/>
      <protection/>
    </xf>
    <xf numFmtId="1" fontId="15" fillId="0" borderId="0" xfId="61" applyNumberFormat="1" applyFont="1" applyFill="1" applyProtection="1">
      <alignment/>
      <protection locked="0"/>
    </xf>
    <xf numFmtId="1" fontId="2" fillId="0" borderId="10" xfId="61" applyNumberFormat="1" applyFont="1" applyFill="1" applyBorder="1" applyAlignment="1" applyProtection="1">
      <alignment horizontal="center"/>
      <protection/>
    </xf>
    <xf numFmtId="1" fontId="4" fillId="0" borderId="10" xfId="61" applyNumberFormat="1" applyFont="1" applyFill="1" applyBorder="1" applyAlignment="1" applyProtection="1">
      <alignment horizontal="center" vertical="center"/>
      <protection locked="0"/>
    </xf>
    <xf numFmtId="3" fontId="17" fillId="0" borderId="10" xfId="61" applyNumberFormat="1" applyFont="1" applyFill="1" applyBorder="1" applyAlignment="1" applyProtection="1">
      <alignment horizontal="center" vertical="center"/>
      <protection locked="0"/>
    </xf>
    <xf numFmtId="180" fontId="17" fillId="0" borderId="10" xfId="61" applyNumberFormat="1" applyFont="1" applyFill="1" applyBorder="1" applyAlignment="1" applyProtection="1">
      <alignment horizontal="center" vertical="center"/>
      <protection locked="0"/>
    </xf>
    <xf numFmtId="181" fontId="17" fillId="0" borderId="10" xfId="61" applyNumberFormat="1" applyFont="1" applyFill="1" applyBorder="1" applyAlignment="1" applyProtection="1">
      <alignment horizontal="center" vertical="center"/>
      <protection locked="0"/>
    </xf>
    <xf numFmtId="1" fontId="17" fillId="0" borderId="10" xfId="61" applyNumberFormat="1" applyFont="1" applyFill="1" applyBorder="1" applyAlignment="1" applyProtection="1">
      <alignment horizontal="center" vertical="center"/>
      <protection locked="0"/>
    </xf>
    <xf numFmtId="3" fontId="17" fillId="0" borderId="10" xfId="61" applyNumberFormat="1" applyFont="1" applyFill="1" applyBorder="1" applyAlignment="1" applyProtection="1">
      <alignment horizontal="center" vertical="center" wrapText="1"/>
      <protection locked="0"/>
    </xf>
    <xf numFmtId="181" fontId="17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1" applyNumberFormat="1" applyFont="1" applyFill="1" applyAlignment="1" applyProtection="1">
      <alignment vertical="center"/>
      <protection locked="0"/>
    </xf>
    <xf numFmtId="1" fontId="12" fillId="0" borderId="10" xfId="61" applyNumberFormat="1" applyFont="1" applyFill="1" applyBorder="1" applyProtection="1">
      <alignment/>
      <protection locked="0"/>
    </xf>
    <xf numFmtId="3" fontId="18" fillId="0" borderId="10" xfId="61" applyNumberFormat="1" applyFont="1" applyFill="1" applyBorder="1" applyAlignment="1" applyProtection="1">
      <alignment horizontal="center" vertical="center"/>
      <protection locked="0"/>
    </xf>
    <xf numFmtId="3" fontId="18" fillId="0" borderId="10" xfId="54" applyNumberFormat="1" applyFont="1" applyFill="1" applyBorder="1" applyAlignment="1">
      <alignment horizontal="center" vertical="center"/>
      <protection/>
    </xf>
    <xf numFmtId="1" fontId="18" fillId="0" borderId="10" xfId="61" applyNumberFormat="1" applyFont="1" applyFill="1" applyBorder="1" applyAlignment="1" applyProtection="1">
      <alignment horizontal="center" vertical="center"/>
      <protection locked="0"/>
    </xf>
    <xf numFmtId="3" fontId="18" fillId="0" borderId="10" xfId="61" applyNumberFormat="1" applyFont="1" applyFill="1" applyBorder="1" applyAlignment="1" applyProtection="1">
      <alignment horizontal="center" vertical="center" wrapText="1"/>
      <protection locked="0"/>
    </xf>
    <xf numFmtId="3" fontId="18" fillId="0" borderId="10" xfId="63" applyNumberFormat="1" applyFont="1" applyFill="1" applyBorder="1" applyAlignment="1">
      <alignment horizontal="center" vertical="center" wrapText="1"/>
      <protection/>
    </xf>
    <xf numFmtId="1" fontId="2" fillId="0" borderId="0" xfId="61" applyNumberFormat="1" applyFont="1" applyFill="1" applyBorder="1" applyAlignment="1" applyProtection="1">
      <alignment vertical="center"/>
      <protection locked="0"/>
    </xf>
    <xf numFmtId="1" fontId="12" fillId="0" borderId="0" xfId="61" applyNumberFormat="1" applyFont="1" applyFill="1" applyBorder="1" applyAlignment="1" applyProtection="1">
      <alignment horizontal="center" vertical="center"/>
      <protection locked="0"/>
    </xf>
    <xf numFmtId="1" fontId="12" fillId="0" borderId="10" xfId="61" applyNumberFormat="1" applyFont="1" applyFill="1" applyBorder="1" applyAlignment="1" applyProtection="1">
      <alignment horizontal="left"/>
      <protection locked="0"/>
    </xf>
    <xf numFmtId="0" fontId="22" fillId="0" borderId="0" xfId="67" applyFont="1" applyFill="1">
      <alignment/>
      <protection/>
    </xf>
    <xf numFmtId="0" fontId="24" fillId="0" borderId="0" xfId="67" applyFont="1" applyFill="1" applyBorder="1" applyAlignment="1">
      <alignment horizontal="center"/>
      <protection/>
    </xf>
    <xf numFmtId="0" fontId="24" fillId="0" borderId="0" xfId="67" applyFont="1" applyFill="1">
      <alignment/>
      <protection/>
    </xf>
    <xf numFmtId="0" fontId="26" fillId="0" borderId="0" xfId="67" applyFont="1" applyFill="1" applyAlignment="1">
      <alignment vertical="center"/>
      <protection/>
    </xf>
    <xf numFmtId="1" fontId="28" fillId="0" borderId="0" xfId="67" applyNumberFormat="1" applyFont="1" applyFill="1">
      <alignment/>
      <protection/>
    </xf>
    <xf numFmtId="0" fontId="28" fillId="0" borderId="0" xfId="67" applyFont="1" applyFill="1">
      <alignment/>
      <protection/>
    </xf>
    <xf numFmtId="0" fontId="26" fillId="0" borderId="0" xfId="67" applyFont="1" applyFill="1" applyAlignment="1">
      <alignment vertical="center" wrapText="1"/>
      <protection/>
    </xf>
    <xf numFmtId="0" fontId="28" fillId="0" borderId="0" xfId="67" applyFont="1" applyFill="1" applyAlignment="1">
      <alignment vertical="center"/>
      <protection/>
    </xf>
    <xf numFmtId="0" fontId="28" fillId="0" borderId="0" xfId="67" applyFont="1" applyFill="1" applyAlignment="1">
      <alignment horizontal="center"/>
      <protection/>
    </xf>
    <xf numFmtId="0" fontId="28" fillId="0" borderId="0" xfId="67" applyFont="1" applyFill="1" applyAlignment="1">
      <alignment wrapText="1"/>
      <protection/>
    </xf>
    <xf numFmtId="3" fontId="25" fillId="0" borderId="10" xfId="67" applyNumberFormat="1" applyFont="1" applyFill="1" applyBorder="1" applyAlignment="1">
      <alignment horizontal="center" vertical="center"/>
      <protection/>
    </xf>
    <xf numFmtId="0" fontId="24" fillId="0" borderId="0" xfId="67" applyFont="1" applyFill="1" applyAlignment="1">
      <alignment vertical="center"/>
      <protection/>
    </xf>
    <xf numFmtId="3" fontId="32" fillId="0" borderId="0" xfId="67" applyNumberFormat="1" applyFont="1" applyFill="1" applyAlignment="1">
      <alignment horizontal="center" vertical="center"/>
      <protection/>
    </xf>
    <xf numFmtId="3" fontId="31" fillId="0" borderId="10" xfId="67" applyNumberFormat="1" applyFont="1" applyFill="1" applyBorder="1" applyAlignment="1">
      <alignment horizontal="center" vertical="center" wrapText="1"/>
      <protection/>
    </xf>
    <xf numFmtId="3" fontId="31" fillId="0" borderId="10" xfId="67" applyNumberFormat="1" applyFont="1" applyFill="1" applyBorder="1" applyAlignment="1">
      <alignment horizontal="center" vertical="center"/>
      <protection/>
    </xf>
    <xf numFmtId="3" fontId="28" fillId="0" borderId="0" xfId="67" applyNumberFormat="1" applyFont="1" applyFill="1">
      <alignment/>
      <protection/>
    </xf>
    <xf numFmtId="181" fontId="28" fillId="0" borderId="0" xfId="67" applyNumberFormat="1" applyFont="1" applyFill="1">
      <alignment/>
      <protection/>
    </xf>
    <xf numFmtId="0" fontId="37" fillId="0" borderId="0" xfId="57" applyFont="1">
      <alignment/>
      <protection/>
    </xf>
    <xf numFmtId="0" fontId="38" fillId="0" borderId="0" xfId="65" applyFont="1" applyFill="1" applyBorder="1" applyAlignment="1">
      <alignment horizontal="left"/>
      <protection/>
    </xf>
    <xf numFmtId="0" fontId="39" fillId="0" borderId="11" xfId="57" applyFont="1" applyBorder="1" applyAlignment="1">
      <alignment horizontal="center" vertical="center" wrapText="1"/>
      <protection/>
    </xf>
    <xf numFmtId="0" fontId="28" fillId="0" borderId="0" xfId="57" applyFont="1">
      <alignment/>
      <protection/>
    </xf>
    <xf numFmtId="0" fontId="28" fillId="0" borderId="12" xfId="57" applyFont="1" applyBorder="1" applyAlignment="1">
      <alignment horizontal="center" vertical="center" wrapText="1"/>
      <protection/>
    </xf>
    <xf numFmtId="0" fontId="24" fillId="0" borderId="0" xfId="57" applyFont="1" applyBorder="1" applyAlignment="1">
      <alignment horizontal="left" vertical="top" wrapText="1"/>
      <protection/>
    </xf>
    <xf numFmtId="0" fontId="37" fillId="0" borderId="0" xfId="57" applyFont="1" applyFill="1">
      <alignment/>
      <protection/>
    </xf>
    <xf numFmtId="181" fontId="12" fillId="0" borderId="0" xfId="56" applyNumberFormat="1" applyFont="1" applyAlignment="1">
      <alignment wrapText="1"/>
      <protection/>
    </xf>
    <xf numFmtId="0" fontId="24" fillId="0" borderId="0" xfId="57" applyFont="1">
      <alignment/>
      <protection/>
    </xf>
    <xf numFmtId="0" fontId="24" fillId="0" borderId="0" xfId="57" applyFont="1" applyBorder="1">
      <alignment/>
      <protection/>
    </xf>
    <xf numFmtId="0" fontId="37" fillId="0" borderId="0" xfId="57" applyFont="1">
      <alignment/>
      <protection/>
    </xf>
    <xf numFmtId="0" fontId="37" fillId="0" borderId="0" xfId="57" applyFont="1" applyBorder="1">
      <alignment/>
      <protection/>
    </xf>
    <xf numFmtId="181" fontId="4" fillId="0" borderId="0" xfId="56" applyNumberFormat="1" applyFont="1" applyAlignment="1">
      <alignment wrapText="1"/>
      <protection/>
    </xf>
    <xf numFmtId="0" fontId="12" fillId="0" borderId="0" xfId="56" applyFont="1">
      <alignment/>
      <protection/>
    </xf>
    <xf numFmtId="0" fontId="31" fillId="0" borderId="0" xfId="57" applyFont="1" applyFill="1" applyAlignment="1">
      <alignment/>
      <protection/>
    </xf>
    <xf numFmtId="0" fontId="28" fillId="0" borderId="0" xfId="57" applyFont="1" applyFill="1" applyAlignment="1">
      <alignment/>
      <protection/>
    </xf>
    <xf numFmtId="0" fontId="28" fillId="0" borderId="0" xfId="57" applyFont="1" applyFill="1" applyAlignment="1">
      <alignment horizontal="center" vertical="center" wrapText="1"/>
      <protection/>
    </xf>
    <xf numFmtId="0" fontId="40" fillId="0" borderId="0" xfId="57" applyFont="1" applyFill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37" fillId="0" borderId="10" xfId="57" applyFont="1" applyFill="1" applyBorder="1" applyAlignment="1">
      <alignment horizontal="left" wrapText="1"/>
      <protection/>
    </xf>
    <xf numFmtId="181" fontId="13" fillId="0" borderId="10" xfId="57" applyNumberFormat="1" applyFont="1" applyFill="1" applyBorder="1" applyAlignment="1">
      <alignment horizontal="center" wrapText="1"/>
      <protection/>
    </xf>
    <xf numFmtId="180" fontId="37" fillId="0" borderId="10" xfId="57" applyNumberFormat="1" applyFont="1" applyFill="1" applyBorder="1" applyAlignment="1">
      <alignment horizontal="center"/>
      <protection/>
    </xf>
    <xf numFmtId="0" fontId="13" fillId="0" borderId="0" xfId="57" applyFont="1" applyFill="1" applyAlignment="1">
      <alignment vertical="center" wrapText="1"/>
      <protection/>
    </xf>
    <xf numFmtId="0" fontId="28" fillId="0" borderId="0" xfId="57" applyFont="1" applyFill="1" applyAlignment="1">
      <alignment horizontal="center"/>
      <protection/>
    </xf>
    <xf numFmtId="0" fontId="12" fillId="0" borderId="0" xfId="57" applyFont="1" applyFill="1" applyAlignment="1">
      <alignment horizontal="left" vertical="center" wrapText="1"/>
      <protection/>
    </xf>
    <xf numFmtId="49" fontId="27" fillId="0" borderId="10" xfId="57" applyNumberFormat="1" applyFont="1" applyFill="1" applyBorder="1" applyAlignment="1">
      <alignment horizontal="center" vertical="center" wrapText="1"/>
      <protection/>
    </xf>
    <xf numFmtId="0" fontId="5" fillId="33" borderId="13" xfId="57" applyFont="1" applyFill="1" applyBorder="1" applyAlignment="1">
      <alignment horizontal="left" vertical="center" wrapText="1"/>
      <protection/>
    </xf>
    <xf numFmtId="0" fontId="43" fillId="0" borderId="14" xfId="57" applyFont="1" applyBorder="1" applyAlignment="1">
      <alignment horizontal="left" vertical="center" wrapText="1"/>
      <protection/>
    </xf>
    <xf numFmtId="0" fontId="5" fillId="0" borderId="15" xfId="57" applyFont="1" applyFill="1" applyBorder="1" applyAlignment="1">
      <alignment horizontal="left" vertical="center" wrapText="1"/>
      <protection/>
    </xf>
    <xf numFmtId="0" fontId="43" fillId="0" borderId="16" xfId="57" applyFont="1" applyFill="1" applyBorder="1" applyAlignment="1">
      <alignment horizontal="left" vertical="center" wrapText="1"/>
      <protection/>
    </xf>
    <xf numFmtId="0" fontId="5" fillId="0" borderId="17" xfId="57" applyFont="1" applyFill="1" applyBorder="1" applyAlignment="1">
      <alignment horizontal="left" vertical="center" wrapText="1"/>
      <protection/>
    </xf>
    <xf numFmtId="0" fontId="43" fillId="0" borderId="14" xfId="57" applyFont="1" applyFill="1" applyBorder="1" applyAlignment="1">
      <alignment horizontal="left" vertical="center" wrapText="1"/>
      <protection/>
    </xf>
    <xf numFmtId="49" fontId="42" fillId="0" borderId="18" xfId="57" applyNumberFormat="1" applyFont="1" applyFill="1" applyBorder="1" applyAlignment="1">
      <alignment horizontal="center" vertical="center" wrapText="1"/>
      <protection/>
    </xf>
    <xf numFmtId="49" fontId="42" fillId="0" borderId="19" xfId="57" applyNumberFormat="1" applyFont="1" applyFill="1" applyBorder="1" applyAlignment="1">
      <alignment horizontal="center" vertical="center" wrapText="1"/>
      <protection/>
    </xf>
    <xf numFmtId="49" fontId="42" fillId="0" borderId="20" xfId="57" applyNumberFormat="1" applyFont="1" applyFill="1" applyBorder="1" applyAlignment="1">
      <alignment horizontal="center" vertical="center" wrapText="1"/>
      <protection/>
    </xf>
    <xf numFmtId="0" fontId="2" fillId="0" borderId="0" xfId="64" applyFont="1" applyFill="1" applyAlignment="1">
      <alignment vertical="top"/>
      <protection/>
    </xf>
    <xf numFmtId="0" fontId="35" fillId="0" borderId="0" xfId="64" applyFont="1" applyFill="1" applyAlignment="1">
      <alignment horizontal="center" vertical="top" wrapText="1"/>
      <protection/>
    </xf>
    <xf numFmtId="0" fontId="43" fillId="0" borderId="0" xfId="64" applyFont="1" applyFill="1" applyAlignment="1">
      <alignment horizontal="right" vertical="center"/>
      <protection/>
    </xf>
    <xf numFmtId="0" fontId="36" fillId="0" borderId="10" xfId="64" applyFont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12" fillId="0" borderId="10" xfId="64" applyFont="1" applyFill="1" applyBorder="1" applyAlignment="1">
      <alignment horizontal="center" vertical="center" wrapText="1"/>
      <protection/>
    </xf>
    <xf numFmtId="0" fontId="2" fillId="0" borderId="0" xfId="64" applyFont="1" applyAlignment="1">
      <alignment vertical="center"/>
      <protection/>
    </xf>
    <xf numFmtId="0" fontId="5" fillId="0" borderId="10" xfId="64" applyFont="1" applyBorder="1" applyAlignment="1">
      <alignment horizontal="center" vertical="center"/>
      <protection/>
    </xf>
    <xf numFmtId="3" fontId="5" fillId="0" borderId="10" xfId="57" applyNumberFormat="1" applyFont="1" applyBorder="1" applyAlignment="1">
      <alignment horizontal="center" vertical="center"/>
      <protection/>
    </xf>
    <xf numFmtId="180" fontId="5" fillId="0" borderId="10" xfId="57" applyNumberFormat="1" applyFont="1" applyBorder="1" applyAlignment="1">
      <alignment horizontal="center" vertical="center"/>
      <protection/>
    </xf>
    <xf numFmtId="0" fontId="20" fillId="0" borderId="0" xfId="64" applyFont="1" applyAlignment="1">
      <alignment horizontal="center" vertical="center"/>
      <protection/>
    </xf>
    <xf numFmtId="0" fontId="20" fillId="0" borderId="10" xfId="61" applyNumberFormat="1" applyFont="1" applyFill="1" applyBorder="1" applyAlignment="1" applyProtection="1">
      <alignment horizontal="left" vertical="center"/>
      <protection locked="0"/>
    </xf>
    <xf numFmtId="3" fontId="20" fillId="0" borderId="10" xfId="57" applyNumberFormat="1" applyFont="1" applyBorder="1" applyAlignment="1">
      <alignment horizontal="center" vertical="center"/>
      <protection/>
    </xf>
    <xf numFmtId="3" fontId="20" fillId="0" borderId="10" xfId="57" applyNumberFormat="1" applyFont="1" applyFill="1" applyBorder="1" applyAlignment="1">
      <alignment horizontal="center" vertical="center"/>
      <protection/>
    </xf>
    <xf numFmtId="0" fontId="2" fillId="0" borderId="0" xfId="64" applyFont="1">
      <alignment/>
      <protection/>
    </xf>
    <xf numFmtId="0" fontId="30" fillId="0" borderId="0" xfId="67" applyFont="1" applyFill="1" applyAlignment="1">
      <alignment horizontal="center"/>
      <protection/>
    </xf>
    <xf numFmtId="0" fontId="25" fillId="0" borderId="10" xfId="67" applyFont="1" applyFill="1" applyBorder="1" applyAlignment="1">
      <alignment horizontal="center" vertical="center" wrapText="1"/>
      <protection/>
    </xf>
    <xf numFmtId="0" fontId="22" fillId="0" borderId="0" xfId="67" applyFont="1" applyFill="1" applyAlignment="1">
      <alignment vertical="center" wrapText="1"/>
      <protection/>
    </xf>
    <xf numFmtId="0" fontId="26" fillId="0" borderId="0" xfId="67" applyFont="1" applyFill="1" applyAlignment="1">
      <alignment horizontal="center" vertical="top" wrapText="1"/>
      <protection/>
    </xf>
    <xf numFmtId="0" fontId="21" fillId="0" borderId="10" xfId="67" applyFont="1" applyFill="1" applyBorder="1" applyAlignment="1">
      <alignment horizontal="center" vertical="center" wrapText="1"/>
      <protection/>
    </xf>
    <xf numFmtId="3" fontId="25" fillId="33" borderId="10" xfId="67" applyNumberFormat="1" applyFont="1" applyFill="1" applyBorder="1" applyAlignment="1">
      <alignment horizontal="center" vertical="center"/>
      <protection/>
    </xf>
    <xf numFmtId="3" fontId="46" fillId="33" borderId="10" xfId="67" applyNumberFormat="1" applyFont="1" applyFill="1" applyBorder="1" applyAlignment="1">
      <alignment horizontal="center" vertical="center"/>
      <protection/>
    </xf>
    <xf numFmtId="3" fontId="46" fillId="33" borderId="21" xfId="67" applyNumberFormat="1" applyFont="1" applyFill="1" applyBorder="1" applyAlignment="1">
      <alignment horizontal="center" vertical="center"/>
      <protection/>
    </xf>
    <xf numFmtId="3" fontId="45" fillId="0" borderId="10" xfId="48" applyNumberFormat="1" applyFont="1" applyBorder="1" applyAlignment="1">
      <alignment horizontal="center" vertical="center" wrapText="1"/>
      <protection/>
    </xf>
    <xf numFmtId="3" fontId="47" fillId="33" borderId="21" xfId="67" applyNumberFormat="1" applyFont="1" applyFill="1" applyBorder="1" applyAlignment="1">
      <alignment horizontal="center" vertical="center"/>
      <protection/>
    </xf>
    <xf numFmtId="0" fontId="27" fillId="0" borderId="0" xfId="57" applyFont="1" applyFill="1" applyAlignment="1">
      <alignment vertical="center"/>
      <protection/>
    </xf>
    <xf numFmtId="1" fontId="18" fillId="0" borderId="10" xfId="54" applyNumberFormat="1" applyFont="1" applyFill="1" applyBorder="1" applyAlignment="1">
      <alignment horizontal="center" vertical="center"/>
      <protection/>
    </xf>
    <xf numFmtId="0" fontId="22" fillId="0" borderId="0" xfId="67" applyFont="1" applyFill="1" applyAlignment="1">
      <alignment vertical="center"/>
      <protection/>
    </xf>
    <xf numFmtId="180" fontId="20" fillId="0" borderId="10" xfId="57" applyNumberFormat="1" applyFont="1" applyFill="1" applyBorder="1" applyAlignment="1">
      <alignment horizontal="center" vertical="center"/>
      <protection/>
    </xf>
    <xf numFmtId="180" fontId="15" fillId="0" borderId="10" xfId="61" applyNumberFormat="1" applyFont="1" applyFill="1" applyBorder="1" applyAlignment="1" applyProtection="1">
      <alignment horizontal="center" vertical="center"/>
      <protection locked="0"/>
    </xf>
    <xf numFmtId="1" fontId="12" fillId="0" borderId="0" xfId="61" applyNumberFormat="1" applyFont="1" applyFill="1" applyProtection="1">
      <alignment/>
      <protection locked="0"/>
    </xf>
    <xf numFmtId="1" fontId="5" fillId="0" borderId="0" xfId="61" applyNumberFormat="1" applyFont="1" applyFill="1" applyAlignment="1" applyProtection="1">
      <alignment horizontal="center" vertical="center"/>
      <protection locked="0"/>
    </xf>
    <xf numFmtId="1" fontId="3" fillId="0" borderId="22" xfId="61" applyNumberFormat="1" applyFont="1" applyFill="1" applyBorder="1" applyAlignment="1" applyProtection="1">
      <alignment horizontal="center" vertical="center"/>
      <protection locked="0"/>
    </xf>
    <xf numFmtId="1" fontId="11" fillId="0" borderId="0" xfId="61" applyNumberFormat="1" applyFont="1" applyFill="1" applyBorder="1" applyAlignment="1" applyProtection="1">
      <alignment horizontal="center" vertical="center"/>
      <protection locked="0"/>
    </xf>
    <xf numFmtId="1" fontId="6" fillId="0" borderId="0" xfId="61" applyNumberFormat="1" applyFont="1" applyFill="1" applyBorder="1" applyAlignment="1" applyProtection="1">
      <alignment horizontal="center" vertical="center"/>
      <protection locked="0"/>
    </xf>
    <xf numFmtId="1" fontId="7" fillId="0" borderId="0" xfId="61" applyNumberFormat="1" applyFont="1" applyFill="1" applyAlignment="1" applyProtection="1">
      <alignment horizontal="center" vertical="center"/>
      <protection locked="0"/>
    </xf>
    <xf numFmtId="1" fontId="2" fillId="0" borderId="0" xfId="61" applyNumberFormat="1" applyFont="1" applyFill="1" applyAlignment="1" applyProtection="1">
      <alignment horizontal="center" vertical="center"/>
      <protection locked="0"/>
    </xf>
    <xf numFmtId="0" fontId="2" fillId="0" borderId="0" xfId="60" applyFont="1">
      <alignment/>
      <protection/>
    </xf>
    <xf numFmtId="0" fontId="2" fillId="0" borderId="0" xfId="60" applyFont="1" applyFill="1">
      <alignment/>
      <protection/>
    </xf>
    <xf numFmtId="0" fontId="12" fillId="0" borderId="10" xfId="60" applyFont="1" applyFill="1" applyBorder="1" applyAlignment="1">
      <alignment horizontal="center" vertical="center"/>
      <protection/>
    </xf>
    <xf numFmtId="0" fontId="12" fillId="0" borderId="10" xfId="60" applyFont="1" applyFill="1" applyBorder="1" applyAlignment="1">
      <alignment horizontal="center" vertical="center" wrapText="1"/>
      <protection/>
    </xf>
    <xf numFmtId="0" fontId="42" fillId="13" borderId="10" xfId="57" applyFont="1" applyFill="1" applyBorder="1" applyAlignment="1">
      <alignment horizontal="left" vertical="center" wrapText="1"/>
      <protection/>
    </xf>
    <xf numFmtId="180" fontId="42" fillId="13" borderId="10" xfId="57" applyNumberFormat="1" applyFont="1" applyFill="1" applyBorder="1" applyAlignment="1">
      <alignment horizontal="center" vertical="center" wrapText="1"/>
      <protection/>
    </xf>
    <xf numFmtId="180" fontId="42" fillId="13" borderId="10" xfId="56" applyNumberFormat="1" applyFont="1" applyFill="1" applyBorder="1" applyAlignment="1">
      <alignment horizontal="center" vertical="center" wrapText="1"/>
      <protection/>
    </xf>
    <xf numFmtId="181" fontId="42" fillId="13" borderId="10" xfId="57" applyNumberFormat="1" applyFont="1" applyFill="1" applyBorder="1" applyAlignment="1">
      <alignment horizontal="center" vertical="center"/>
      <protection/>
    </xf>
    <xf numFmtId="0" fontId="37" fillId="13" borderId="10" xfId="57" applyFont="1" applyFill="1" applyBorder="1" applyAlignment="1">
      <alignment horizontal="left" wrapText="1"/>
      <protection/>
    </xf>
    <xf numFmtId="181" fontId="13" fillId="13" borderId="10" xfId="57" applyNumberFormat="1" applyFont="1" applyFill="1" applyBorder="1" applyAlignment="1">
      <alignment horizontal="center" wrapText="1"/>
      <protection/>
    </xf>
    <xf numFmtId="180" fontId="37" fillId="13" borderId="10" xfId="57" applyNumberFormat="1" applyFont="1" applyFill="1" applyBorder="1" applyAlignment="1">
      <alignment horizontal="center"/>
      <protection/>
    </xf>
    <xf numFmtId="0" fontId="2" fillId="0" borderId="0" xfId="58" applyAlignment="1">
      <alignment vertical="center"/>
      <protection/>
    </xf>
    <xf numFmtId="0" fontId="2" fillId="0" borderId="0" xfId="58" applyAlignment="1">
      <alignment/>
      <protection/>
    </xf>
    <xf numFmtId="3" fontId="18" fillId="0" borderId="10" xfId="66" applyNumberFormat="1" applyFont="1" applyFill="1" applyBorder="1" applyAlignment="1">
      <alignment horizontal="center" vertical="center"/>
      <protection/>
    </xf>
    <xf numFmtId="1" fontId="12" fillId="0" borderId="10" xfId="61" applyNumberFormat="1" applyFont="1" applyFill="1" applyBorder="1" applyAlignment="1" applyProtection="1">
      <alignment/>
      <protection locked="0"/>
    </xf>
    <xf numFmtId="180" fontId="26" fillId="0" borderId="23" xfId="57" applyNumberFormat="1" applyFont="1" applyFill="1" applyBorder="1" applyAlignment="1">
      <alignment horizontal="center" vertical="center"/>
      <protection/>
    </xf>
    <xf numFmtId="180" fontId="26" fillId="0" borderId="13" xfId="57" applyNumberFormat="1" applyFont="1" applyFill="1" applyBorder="1" applyAlignment="1">
      <alignment horizontal="center" vertical="center"/>
      <protection/>
    </xf>
    <xf numFmtId="180" fontId="26" fillId="0" borderId="24" xfId="57" applyNumberFormat="1" applyFont="1" applyFill="1" applyBorder="1" applyAlignment="1">
      <alignment horizontal="center" vertical="center"/>
      <protection/>
    </xf>
    <xf numFmtId="180" fontId="26" fillId="0" borderId="25" xfId="57" applyNumberFormat="1" applyFont="1" applyFill="1" applyBorder="1" applyAlignment="1">
      <alignment horizontal="center" vertical="center"/>
      <protection/>
    </xf>
    <xf numFmtId="180" fontId="33" fillId="0" borderId="26" xfId="57" applyNumberFormat="1" applyFont="1" applyFill="1" applyBorder="1" applyAlignment="1">
      <alignment horizontal="center" vertical="center"/>
      <protection/>
    </xf>
    <xf numFmtId="180" fontId="33" fillId="0" borderId="14" xfId="57" applyNumberFormat="1" applyFont="1" applyFill="1" applyBorder="1" applyAlignment="1">
      <alignment horizontal="center" vertical="center"/>
      <protection/>
    </xf>
    <xf numFmtId="180" fontId="33" fillId="0" borderId="27" xfId="57" applyNumberFormat="1" applyFont="1" applyFill="1" applyBorder="1" applyAlignment="1">
      <alignment horizontal="center" vertical="center"/>
      <protection/>
    </xf>
    <xf numFmtId="180" fontId="33" fillId="0" borderId="28" xfId="57" applyNumberFormat="1" applyFont="1" applyFill="1" applyBorder="1" applyAlignment="1">
      <alignment horizontal="center" vertical="center"/>
      <protection/>
    </xf>
    <xf numFmtId="180" fontId="26" fillId="0" borderId="29" xfId="57" applyNumberFormat="1" applyFont="1" applyFill="1" applyBorder="1" applyAlignment="1">
      <alignment horizontal="center" vertical="center"/>
      <protection/>
    </xf>
    <xf numFmtId="180" fontId="26" fillId="0" borderId="15" xfId="57" applyNumberFormat="1" applyFont="1" applyFill="1" applyBorder="1" applyAlignment="1">
      <alignment horizontal="center" vertical="center"/>
      <protection/>
    </xf>
    <xf numFmtId="180" fontId="26" fillId="0" borderId="30" xfId="57" applyNumberFormat="1" applyFont="1" applyFill="1" applyBorder="1" applyAlignment="1">
      <alignment horizontal="center" vertical="center"/>
      <protection/>
    </xf>
    <xf numFmtId="180" fontId="26" fillId="0" borderId="31" xfId="57" applyNumberFormat="1" applyFont="1" applyFill="1" applyBorder="1" applyAlignment="1">
      <alignment horizontal="center" vertical="center"/>
      <protection/>
    </xf>
    <xf numFmtId="180" fontId="33" fillId="0" borderId="32" xfId="57" applyNumberFormat="1" applyFont="1" applyFill="1" applyBorder="1" applyAlignment="1">
      <alignment horizontal="center" vertical="center"/>
      <protection/>
    </xf>
    <xf numFmtId="180" fontId="33" fillId="0" borderId="16" xfId="57" applyNumberFormat="1" applyFont="1" applyFill="1" applyBorder="1" applyAlignment="1">
      <alignment horizontal="center" vertical="center"/>
      <protection/>
    </xf>
    <xf numFmtId="180" fontId="33" fillId="0" borderId="33" xfId="57" applyNumberFormat="1" applyFont="1" applyFill="1" applyBorder="1" applyAlignment="1">
      <alignment horizontal="center" vertical="center"/>
      <protection/>
    </xf>
    <xf numFmtId="180" fontId="33" fillId="0" borderId="34" xfId="57" applyNumberFormat="1" applyFont="1" applyFill="1" applyBorder="1" applyAlignment="1">
      <alignment horizontal="center" vertical="center"/>
      <protection/>
    </xf>
    <xf numFmtId="180" fontId="26" fillId="0" borderId="35" xfId="57" applyNumberFormat="1" applyFont="1" applyFill="1" applyBorder="1" applyAlignment="1">
      <alignment horizontal="center" vertical="center"/>
      <protection/>
    </xf>
    <xf numFmtId="180" fontId="26" fillId="0" borderId="17" xfId="57" applyNumberFormat="1" applyFont="1" applyFill="1" applyBorder="1" applyAlignment="1">
      <alignment horizontal="center" vertical="center"/>
      <protection/>
    </xf>
    <xf numFmtId="180" fontId="26" fillId="0" borderId="36" xfId="57" applyNumberFormat="1" applyFont="1" applyFill="1" applyBorder="1" applyAlignment="1">
      <alignment horizontal="center" vertical="center"/>
      <protection/>
    </xf>
    <xf numFmtId="180" fontId="26" fillId="0" borderId="37" xfId="57" applyNumberFormat="1" applyFont="1" applyFill="1" applyBorder="1" applyAlignment="1">
      <alignment horizontal="center" vertical="center"/>
      <protection/>
    </xf>
    <xf numFmtId="180" fontId="25" fillId="0" borderId="10" xfId="67" applyNumberFormat="1" applyFont="1" applyFill="1" applyBorder="1" applyAlignment="1">
      <alignment horizontal="center" vertical="center" wrapText="1"/>
      <protection/>
    </xf>
    <xf numFmtId="0" fontId="31" fillId="0" borderId="10" xfId="67" applyFont="1" applyFill="1" applyBorder="1" applyAlignment="1">
      <alignment horizontal="left" vertical="center" wrapText="1"/>
      <protection/>
    </xf>
    <xf numFmtId="180" fontId="31" fillId="0" borderId="10" xfId="67" applyNumberFormat="1" applyFont="1" applyFill="1" applyBorder="1" applyAlignment="1">
      <alignment horizontal="center" vertical="center" wrapText="1"/>
      <protection/>
    </xf>
    <xf numFmtId="3" fontId="47" fillId="33" borderId="10" xfId="67" applyNumberFormat="1" applyFont="1" applyFill="1" applyBorder="1" applyAlignment="1">
      <alignment horizontal="center" vertical="center"/>
      <protection/>
    </xf>
    <xf numFmtId="0" fontId="25" fillId="0" borderId="10" xfId="67" applyFont="1" applyFill="1" applyBorder="1" applyAlignment="1">
      <alignment horizontal="center" vertical="center" wrapText="1"/>
      <protection/>
    </xf>
    <xf numFmtId="180" fontId="25" fillId="0" borderId="10" xfId="67" applyNumberFormat="1" applyFont="1" applyFill="1" applyBorder="1" applyAlignment="1">
      <alignment horizontal="center" vertical="center"/>
      <protection/>
    </xf>
    <xf numFmtId="0" fontId="20" fillId="0" borderId="10" xfId="62" applyFont="1" applyBorder="1" applyAlignment="1">
      <alignment vertical="center" wrapText="1"/>
      <protection/>
    </xf>
    <xf numFmtId="180" fontId="31" fillId="0" borderId="10" xfId="67" applyNumberFormat="1" applyFont="1" applyFill="1" applyBorder="1" applyAlignment="1">
      <alignment horizontal="center" vertical="center"/>
      <protection/>
    </xf>
    <xf numFmtId="0" fontId="35" fillId="0" borderId="0" xfId="64" applyFont="1" applyAlignment="1">
      <alignment horizontal="center" vertical="center" wrapText="1"/>
      <protection/>
    </xf>
    <xf numFmtId="0" fontId="35" fillId="0" borderId="0" xfId="64" applyFont="1" applyAlignment="1">
      <alignment horizontal="center" vertical="center"/>
      <protection/>
    </xf>
    <xf numFmtId="1" fontId="35" fillId="0" borderId="22" xfId="61" applyNumberFormat="1" applyFont="1" applyFill="1" applyBorder="1" applyAlignment="1" applyProtection="1">
      <alignment vertical="center"/>
      <protection locked="0"/>
    </xf>
    <xf numFmtId="1" fontId="12" fillId="0" borderId="21" xfId="61" applyNumberFormat="1" applyFont="1" applyFill="1" applyBorder="1" applyAlignment="1" applyProtection="1">
      <alignment vertical="center" wrapText="1"/>
      <protection/>
    </xf>
    <xf numFmtId="181" fontId="18" fillId="0" borderId="10" xfId="61" applyNumberFormat="1" applyFont="1" applyFill="1" applyBorder="1" applyAlignment="1" applyProtection="1">
      <alignment horizontal="center" vertical="center"/>
      <protection locked="0"/>
    </xf>
    <xf numFmtId="0" fontId="5" fillId="0" borderId="28" xfId="64" applyFont="1" applyFill="1" applyBorder="1" applyAlignment="1">
      <alignment horizontal="center" vertical="center" wrapText="1"/>
      <protection/>
    </xf>
    <xf numFmtId="180" fontId="2" fillId="0" borderId="0" xfId="58" applyNumberFormat="1">
      <alignment/>
      <protection/>
    </xf>
    <xf numFmtId="180" fontId="28" fillId="0" borderId="0" xfId="57" applyNumberFormat="1" applyFont="1">
      <alignment/>
      <protection/>
    </xf>
    <xf numFmtId="0" fontId="12" fillId="0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Alignment="1">
      <alignment horizontal="center" vertical="center"/>
      <protection/>
    </xf>
    <xf numFmtId="0" fontId="5" fillId="0" borderId="38" xfId="64" applyFont="1" applyFill="1" applyBorder="1" applyAlignment="1">
      <alignment horizontal="center" vertical="center" wrapText="1"/>
      <protection/>
    </xf>
    <xf numFmtId="14" fontId="25" fillId="0" borderId="10" xfId="48" applyNumberFormat="1" applyFont="1" applyFill="1" applyBorder="1" applyAlignment="1">
      <alignment horizontal="center" vertical="center" wrapText="1"/>
      <protection/>
    </xf>
    <xf numFmtId="0" fontId="48" fillId="0" borderId="38" xfId="0" applyFont="1" applyFill="1" applyBorder="1" applyAlignment="1">
      <alignment horizontal="center" vertical="center"/>
    </xf>
    <xf numFmtId="0" fontId="20" fillId="0" borderId="10" xfId="61" applyNumberFormat="1" applyFont="1" applyFill="1" applyBorder="1" applyAlignment="1" applyProtection="1">
      <alignment horizontal="left" vertical="center" wrapText="1"/>
      <protection locked="0"/>
    </xf>
    <xf numFmtId="1" fontId="12" fillId="0" borderId="10" xfId="61" applyNumberFormat="1" applyFont="1" applyFill="1" applyBorder="1" applyAlignment="1" applyProtection="1">
      <alignment wrapText="1"/>
      <protection locked="0"/>
    </xf>
    <xf numFmtId="0" fontId="5" fillId="0" borderId="10" xfId="60" applyFont="1" applyFill="1" applyBorder="1" applyAlignment="1">
      <alignment horizontal="center" vertical="center" wrapText="1"/>
      <protection/>
    </xf>
    <xf numFmtId="0" fontId="5" fillId="0" borderId="37" xfId="60" applyFont="1" applyBorder="1" applyAlignment="1">
      <alignment vertical="center" wrapText="1"/>
      <protection/>
    </xf>
    <xf numFmtId="180" fontId="5" fillId="0" borderId="37" xfId="60" applyNumberFormat="1" applyFont="1" applyFill="1" applyBorder="1" applyAlignment="1">
      <alignment horizontal="center" vertical="center" wrapText="1"/>
      <protection/>
    </xf>
    <xf numFmtId="181" fontId="5" fillId="0" borderId="37" xfId="60" applyNumberFormat="1" applyFont="1" applyFill="1" applyBorder="1" applyAlignment="1">
      <alignment horizontal="center" vertical="center"/>
      <protection/>
    </xf>
    <xf numFmtId="180" fontId="5" fillId="0" borderId="37" xfId="60" applyNumberFormat="1" applyFont="1" applyFill="1" applyBorder="1" applyAlignment="1">
      <alignment horizontal="center" vertical="center"/>
      <protection/>
    </xf>
    <xf numFmtId="0" fontId="52" fillId="0" borderId="28" xfId="60" applyFont="1" applyBorder="1" applyAlignment="1">
      <alignment vertical="center" wrapText="1"/>
      <protection/>
    </xf>
    <xf numFmtId="180" fontId="52" fillId="0" borderId="28" xfId="60" applyNumberFormat="1" applyFont="1" applyFill="1" applyBorder="1" applyAlignment="1">
      <alignment horizontal="center" vertical="center" wrapText="1"/>
      <protection/>
    </xf>
    <xf numFmtId="181" fontId="52" fillId="0" borderId="28" xfId="60" applyNumberFormat="1" applyFont="1" applyFill="1" applyBorder="1" applyAlignment="1">
      <alignment horizontal="center" vertical="center"/>
      <protection/>
    </xf>
    <xf numFmtId="180" fontId="52" fillId="0" borderId="28" xfId="60" applyNumberFormat="1" applyFont="1" applyFill="1" applyBorder="1" applyAlignment="1">
      <alignment horizontal="center" vertical="center"/>
      <protection/>
    </xf>
    <xf numFmtId="0" fontId="5" fillId="0" borderId="10" xfId="60" applyFont="1" applyBorder="1" applyAlignment="1">
      <alignment vertical="center" wrapText="1"/>
      <protection/>
    </xf>
    <xf numFmtId="180" fontId="5" fillId="0" borderId="10" xfId="60" applyNumberFormat="1" applyFont="1" applyFill="1" applyBorder="1" applyAlignment="1">
      <alignment horizontal="center" vertical="center" wrapText="1"/>
      <protection/>
    </xf>
    <xf numFmtId="181" fontId="5" fillId="0" borderId="10" xfId="60" applyNumberFormat="1" applyFont="1" applyFill="1" applyBorder="1" applyAlignment="1">
      <alignment horizontal="center" vertical="center"/>
      <protection/>
    </xf>
    <xf numFmtId="0" fontId="5" fillId="0" borderId="21" xfId="60" applyFont="1" applyBorder="1" applyAlignment="1">
      <alignment vertical="center" wrapText="1"/>
      <protection/>
    </xf>
    <xf numFmtId="180" fontId="5" fillId="0" borderId="38" xfId="60" applyNumberFormat="1" applyFont="1" applyFill="1" applyBorder="1" applyAlignment="1">
      <alignment horizontal="center" vertical="center" wrapText="1"/>
      <protection/>
    </xf>
    <xf numFmtId="0" fontId="53" fillId="0" borderId="21" xfId="60" applyFont="1" applyBorder="1" applyAlignment="1">
      <alignment vertical="center" wrapText="1"/>
      <protection/>
    </xf>
    <xf numFmtId="180" fontId="53" fillId="0" borderId="38" xfId="60" applyNumberFormat="1" applyFont="1" applyFill="1" applyBorder="1" applyAlignment="1">
      <alignment horizontal="center" vertical="center" wrapText="1"/>
      <protection/>
    </xf>
    <xf numFmtId="0" fontId="54" fillId="0" borderId="37" xfId="60" applyFont="1" applyBorder="1" applyAlignment="1">
      <alignment horizontal="left" vertical="center" wrapText="1" indent="1"/>
      <protection/>
    </xf>
    <xf numFmtId="180" fontId="54" fillId="0" borderId="37" xfId="60" applyNumberFormat="1" applyFont="1" applyFill="1" applyBorder="1" applyAlignment="1">
      <alignment horizontal="center" vertical="center" wrapText="1"/>
      <protection/>
    </xf>
    <xf numFmtId="181" fontId="54" fillId="0" borderId="37" xfId="60" applyNumberFormat="1" applyFont="1" applyFill="1" applyBorder="1" applyAlignment="1">
      <alignment horizontal="center" vertical="center"/>
      <protection/>
    </xf>
    <xf numFmtId="180" fontId="54" fillId="0" borderId="37" xfId="60" applyNumberFormat="1" applyFont="1" applyFill="1" applyBorder="1" applyAlignment="1">
      <alignment horizontal="center" vertical="center"/>
      <protection/>
    </xf>
    <xf numFmtId="0" fontId="52" fillId="0" borderId="31" xfId="60" applyFont="1" applyBorder="1" applyAlignment="1">
      <alignment vertical="center" wrapText="1"/>
      <protection/>
    </xf>
    <xf numFmtId="181" fontId="52" fillId="0" borderId="39" xfId="60" applyNumberFormat="1" applyFont="1" applyFill="1" applyBorder="1" applyAlignment="1">
      <alignment horizontal="center" vertical="center"/>
      <protection/>
    </xf>
    <xf numFmtId="0" fontId="5" fillId="0" borderId="28" xfId="60" applyFont="1" applyBorder="1" applyAlignment="1">
      <alignment vertical="center" wrapText="1"/>
      <protection/>
    </xf>
    <xf numFmtId="180" fontId="5" fillId="0" borderId="28" xfId="60" applyNumberFormat="1" applyFont="1" applyFill="1" applyBorder="1" applyAlignment="1">
      <alignment horizontal="center" vertical="center" wrapText="1"/>
      <protection/>
    </xf>
    <xf numFmtId="181" fontId="5" fillId="0" borderId="28" xfId="60" applyNumberFormat="1" applyFont="1" applyFill="1" applyBorder="1" applyAlignment="1">
      <alignment horizontal="center" vertical="center"/>
      <protection/>
    </xf>
    <xf numFmtId="180" fontId="5" fillId="0" borderId="28" xfId="60" applyNumberFormat="1" applyFont="1" applyFill="1" applyBorder="1" applyAlignment="1">
      <alignment horizontal="center" vertical="center"/>
      <protection/>
    </xf>
    <xf numFmtId="0" fontId="53" fillId="0" borderId="10" xfId="60" applyFont="1" applyBorder="1" applyAlignment="1">
      <alignment vertical="center" wrapText="1"/>
      <protection/>
    </xf>
    <xf numFmtId="181" fontId="53" fillId="0" borderId="10" xfId="60" applyNumberFormat="1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vertical="center" wrapText="1"/>
      <protection/>
    </xf>
    <xf numFmtId="0" fontId="53" fillId="0" borderId="10" xfId="60" applyFont="1" applyFill="1" applyBorder="1" applyAlignment="1">
      <alignment vertical="center" wrapText="1"/>
      <protection/>
    </xf>
    <xf numFmtId="180" fontId="53" fillId="0" borderId="10" xfId="60" applyNumberFormat="1" applyFont="1" applyFill="1" applyBorder="1" applyAlignment="1">
      <alignment horizontal="center" vertical="center" wrapText="1"/>
      <protection/>
    </xf>
    <xf numFmtId="0" fontId="5" fillId="0" borderId="28" xfId="60" applyFont="1" applyFill="1" applyBorder="1" applyAlignment="1">
      <alignment vertical="center" wrapText="1"/>
      <protection/>
    </xf>
    <xf numFmtId="3" fontId="5" fillId="0" borderId="28" xfId="60" applyNumberFormat="1" applyFont="1" applyFill="1" applyBorder="1" applyAlignment="1">
      <alignment horizontal="center" vertical="center" wrapText="1"/>
      <protection/>
    </xf>
    <xf numFmtId="0" fontId="5" fillId="0" borderId="31" xfId="60" applyFont="1" applyBorder="1" applyAlignment="1">
      <alignment vertical="center" wrapText="1"/>
      <protection/>
    </xf>
    <xf numFmtId="180" fontId="5" fillId="0" borderId="31" xfId="60" applyNumberFormat="1" applyFont="1" applyFill="1" applyBorder="1" applyAlignment="1">
      <alignment horizontal="center" vertical="center" wrapText="1"/>
      <protection/>
    </xf>
    <xf numFmtId="181" fontId="5" fillId="0" borderId="31" xfId="60" applyNumberFormat="1" applyFont="1" applyFill="1" applyBorder="1" applyAlignment="1">
      <alignment horizontal="center" vertical="center"/>
      <protection/>
    </xf>
    <xf numFmtId="0" fontId="5" fillId="0" borderId="34" xfId="60" applyFont="1" applyBorder="1" applyAlignment="1">
      <alignment vertical="center" wrapText="1"/>
      <protection/>
    </xf>
    <xf numFmtId="180" fontId="5" fillId="0" borderId="34" xfId="60" applyNumberFormat="1" applyFont="1" applyFill="1" applyBorder="1" applyAlignment="1">
      <alignment horizontal="center" vertical="center" wrapText="1"/>
      <protection/>
    </xf>
    <xf numFmtId="181" fontId="5" fillId="0" borderId="34" xfId="60" applyNumberFormat="1" applyFont="1" applyFill="1" applyBorder="1" applyAlignment="1">
      <alignment horizontal="center" vertical="center"/>
      <protection/>
    </xf>
    <xf numFmtId="180" fontId="5" fillId="0" borderId="34" xfId="60" applyNumberFormat="1" applyFont="1" applyFill="1" applyBorder="1" applyAlignment="1">
      <alignment horizontal="center" vertical="center"/>
      <protection/>
    </xf>
    <xf numFmtId="181" fontId="5" fillId="0" borderId="40" xfId="60" applyNumberFormat="1" applyFont="1" applyFill="1" applyBorder="1" applyAlignment="1">
      <alignment horizontal="center" vertical="center"/>
      <protection/>
    </xf>
    <xf numFmtId="0" fontId="5" fillId="34" borderId="28" xfId="60" applyFont="1" applyFill="1" applyBorder="1" applyAlignment="1">
      <alignment vertical="center" wrapText="1"/>
      <protection/>
    </xf>
    <xf numFmtId="181" fontId="5" fillId="34" borderId="40" xfId="60" applyNumberFormat="1" applyFont="1" applyFill="1" applyBorder="1" applyAlignment="1">
      <alignment horizontal="center" vertical="center"/>
      <protection/>
    </xf>
    <xf numFmtId="181" fontId="5" fillId="34" borderId="28" xfId="60" applyNumberFormat="1" applyFont="1" applyFill="1" applyBorder="1" applyAlignment="1">
      <alignment horizontal="center" vertical="center"/>
      <protection/>
    </xf>
    <xf numFmtId="0" fontId="52" fillId="0" borderId="41" xfId="60" applyFont="1" applyFill="1" applyBorder="1" applyAlignment="1">
      <alignment vertical="center" wrapText="1"/>
      <protection/>
    </xf>
    <xf numFmtId="181" fontId="56" fillId="0" borderId="28" xfId="60" applyNumberFormat="1" applyFont="1" applyFill="1" applyBorder="1" applyAlignment="1">
      <alignment horizontal="center" vertical="center" wrapText="1"/>
      <protection/>
    </xf>
    <xf numFmtId="180" fontId="56" fillId="0" borderId="28" xfId="60" applyNumberFormat="1" applyFont="1" applyFill="1" applyBorder="1" applyAlignment="1">
      <alignment horizontal="center" vertical="center" wrapText="1"/>
      <protection/>
    </xf>
    <xf numFmtId="181" fontId="56" fillId="0" borderId="28" xfId="60" applyNumberFormat="1" applyFont="1" applyFill="1" applyBorder="1" applyAlignment="1">
      <alignment horizontal="center" vertical="center"/>
      <protection/>
    </xf>
    <xf numFmtId="180" fontId="56" fillId="0" borderId="28" xfId="60" applyNumberFormat="1" applyFont="1" applyFill="1" applyBorder="1" applyAlignment="1">
      <alignment horizontal="center" vertical="center"/>
      <protection/>
    </xf>
    <xf numFmtId="181" fontId="5" fillId="0" borderId="28" xfId="60" applyNumberFormat="1" applyFont="1" applyFill="1" applyBorder="1" applyAlignment="1">
      <alignment horizontal="center" vertical="center" wrapText="1"/>
      <protection/>
    </xf>
    <xf numFmtId="180" fontId="5" fillId="0" borderId="10" xfId="60" applyNumberFormat="1" applyFont="1" applyFill="1" applyBorder="1" applyAlignment="1">
      <alignment horizontal="center" vertical="center"/>
      <protection/>
    </xf>
    <xf numFmtId="3" fontId="5" fillId="0" borderId="10" xfId="60" applyNumberFormat="1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vertical="center" wrapText="1"/>
      <protection/>
    </xf>
    <xf numFmtId="180" fontId="5" fillId="0" borderId="10" xfId="58" applyNumberFormat="1" applyFont="1" applyFill="1" applyBorder="1" applyAlignment="1">
      <alignment horizontal="center" vertical="center" wrapText="1"/>
      <protection/>
    </xf>
    <xf numFmtId="181" fontId="5" fillId="0" borderId="10" xfId="58" applyNumberFormat="1" applyFont="1" applyFill="1" applyBorder="1" applyAlignment="1">
      <alignment horizontal="center" vertical="center"/>
      <protection/>
    </xf>
    <xf numFmtId="0" fontId="100" fillId="0" borderId="10" xfId="49" applyFont="1" applyFill="1" applyBorder="1" applyAlignment="1">
      <alignment vertical="center" wrapText="1"/>
      <protection/>
    </xf>
    <xf numFmtId="3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/>
      <protection/>
    </xf>
    <xf numFmtId="1" fontId="5" fillId="0" borderId="10" xfId="60" applyNumberFormat="1" applyFont="1" applyFill="1" applyBorder="1" applyAlignment="1">
      <alignment horizontal="center" vertical="center" wrapText="1"/>
      <protection/>
    </xf>
    <xf numFmtId="3" fontId="52" fillId="0" borderId="31" xfId="60" applyNumberFormat="1" applyFont="1" applyFill="1" applyBorder="1" applyAlignment="1">
      <alignment horizontal="center" vertical="center" wrapText="1"/>
      <protection/>
    </xf>
    <xf numFmtId="1" fontId="52" fillId="0" borderId="42" xfId="60" applyNumberFormat="1" applyFont="1" applyFill="1" applyBorder="1" applyAlignment="1">
      <alignment horizontal="center" vertical="center"/>
      <protection/>
    </xf>
    <xf numFmtId="1" fontId="52" fillId="0" borderId="39" xfId="60" applyNumberFormat="1" applyFont="1" applyFill="1" applyBorder="1" applyAlignment="1">
      <alignment horizontal="center" vertical="center" wrapText="1"/>
      <protection/>
    </xf>
    <xf numFmtId="0" fontId="101" fillId="0" borderId="0" xfId="60" applyFont="1">
      <alignment/>
      <protection/>
    </xf>
    <xf numFmtId="0" fontId="53" fillId="0" borderId="10" xfId="60" applyFont="1" applyFill="1" applyBorder="1" applyAlignment="1">
      <alignment horizontal="left" vertical="center" wrapText="1"/>
      <protection/>
    </xf>
    <xf numFmtId="0" fontId="2" fillId="0" borderId="0" xfId="58" applyFont="1">
      <alignment/>
      <protection/>
    </xf>
    <xf numFmtId="0" fontId="2" fillId="0" borderId="0" xfId="58" applyFont="1" applyFill="1">
      <alignment/>
      <protection/>
    </xf>
    <xf numFmtId="0" fontId="11" fillId="0" borderId="0" xfId="58" applyFont="1">
      <alignment/>
      <protection/>
    </xf>
    <xf numFmtId="3" fontId="2" fillId="0" borderId="0" xfId="58" applyNumberFormat="1">
      <alignment/>
      <protection/>
    </xf>
    <xf numFmtId="181" fontId="2" fillId="0" borderId="0" xfId="58" applyNumberFormat="1" applyFont="1">
      <alignment/>
      <protection/>
    </xf>
    <xf numFmtId="180" fontId="2" fillId="0" borderId="0" xfId="58" applyNumberFormat="1" applyFont="1">
      <alignment/>
      <protection/>
    </xf>
    <xf numFmtId="0" fontId="102" fillId="0" borderId="0" xfId="0" applyFont="1" applyAlignment="1">
      <alignment/>
    </xf>
    <xf numFmtId="0" fontId="103" fillId="0" borderId="37" xfId="0" applyFont="1" applyBorder="1" applyAlignment="1">
      <alignment horizontal="left" vertical="center" indent="1"/>
    </xf>
    <xf numFmtId="0" fontId="103" fillId="0" borderId="39" xfId="0" applyFont="1" applyBorder="1" applyAlignment="1">
      <alignment horizontal="left" vertical="center" indent="1"/>
    </xf>
    <xf numFmtId="0" fontId="103" fillId="0" borderId="28" xfId="0" applyFont="1" applyBorder="1" applyAlignment="1">
      <alignment horizontal="left" vertical="center" indent="1"/>
    </xf>
    <xf numFmtId="0" fontId="103" fillId="0" borderId="43" xfId="0" applyFont="1" applyBorder="1" applyAlignment="1">
      <alignment horizontal="left" vertical="center" indent="1"/>
    </xf>
    <xf numFmtId="0" fontId="103" fillId="0" borderId="25" xfId="0" applyFont="1" applyBorder="1" applyAlignment="1">
      <alignment horizontal="left" vertical="center" indent="1"/>
    </xf>
    <xf numFmtId="0" fontId="104" fillId="0" borderId="0" xfId="0" applyFont="1" applyAlignment="1">
      <alignment horizontal="center" vertical="center"/>
    </xf>
    <xf numFmtId="0" fontId="59" fillId="0" borderId="0" xfId="65" applyFont="1" applyFill="1" applyBorder="1" applyAlignment="1">
      <alignment horizontal="center" vertical="top" wrapText="1"/>
      <protection/>
    </xf>
    <xf numFmtId="0" fontId="50" fillId="0" borderId="38" xfId="57" applyFont="1" applyFill="1" applyBorder="1" applyAlignment="1">
      <alignment horizontal="left" vertical="center" wrapText="1" indent="1"/>
      <protection/>
    </xf>
    <xf numFmtId="0" fontId="50" fillId="0" borderId="42" xfId="57" applyFont="1" applyFill="1" applyBorder="1" applyAlignment="1">
      <alignment horizontal="left" vertical="center" wrapText="1" indent="1"/>
      <protection/>
    </xf>
    <xf numFmtId="0" fontId="50" fillId="0" borderId="28" xfId="57" applyFont="1" applyFill="1" applyBorder="1" applyAlignment="1">
      <alignment horizontal="left" vertical="center" wrapText="1" indent="1"/>
      <protection/>
    </xf>
    <xf numFmtId="0" fontId="61" fillId="0" borderId="38" xfId="57" applyFont="1" applyFill="1" applyBorder="1" applyAlignment="1">
      <alignment horizontal="left" vertical="center" wrapText="1" indent="1"/>
      <protection/>
    </xf>
    <xf numFmtId="0" fontId="61" fillId="0" borderId="42" xfId="57" applyFont="1" applyFill="1" applyBorder="1" applyAlignment="1">
      <alignment horizontal="left" vertical="center" wrapText="1" indent="1"/>
      <protection/>
    </xf>
    <xf numFmtId="0" fontId="61" fillId="0" borderId="43" xfId="57" applyFont="1" applyFill="1" applyBorder="1" applyAlignment="1">
      <alignment horizontal="left" vertical="center" wrapText="1" indent="1"/>
      <protection/>
    </xf>
    <xf numFmtId="0" fontId="61" fillId="0" borderId="28" xfId="57" applyFont="1" applyFill="1" applyBorder="1" applyAlignment="1">
      <alignment horizontal="left" vertical="center" wrapText="1" indent="1"/>
      <protection/>
    </xf>
    <xf numFmtId="0" fontId="105" fillId="0" borderId="22" xfId="0" applyFont="1" applyBorder="1" applyAlignment="1">
      <alignment horizontal="center"/>
    </xf>
    <xf numFmtId="0" fontId="21" fillId="0" borderId="0" xfId="57" applyFont="1" applyAlignment="1">
      <alignment horizontal="center" vertical="center" wrapText="1"/>
      <protection/>
    </xf>
    <xf numFmtId="0" fontId="34" fillId="0" borderId="44" xfId="65" applyFont="1" applyFill="1" applyBorder="1" applyAlignment="1">
      <alignment horizontal="center" vertical="center" wrapText="1"/>
      <protection/>
    </xf>
    <xf numFmtId="0" fontId="22" fillId="0" borderId="45" xfId="57" applyFont="1" applyFill="1" applyBorder="1" applyAlignment="1">
      <alignment horizontal="center" vertical="center" wrapText="1"/>
      <protection/>
    </xf>
    <xf numFmtId="0" fontId="22" fillId="0" borderId="46" xfId="57" applyFont="1" applyFill="1" applyBorder="1" applyAlignment="1">
      <alignment horizontal="center" vertical="center" wrapText="1"/>
      <protection/>
    </xf>
    <xf numFmtId="0" fontId="22" fillId="0" borderId="47" xfId="57" applyFont="1" applyBorder="1" applyAlignment="1">
      <alignment horizontal="center" vertical="center"/>
      <protection/>
    </xf>
    <xf numFmtId="0" fontId="22" fillId="0" borderId="48" xfId="57" applyFont="1" applyBorder="1" applyAlignment="1">
      <alignment horizontal="center" vertical="center"/>
      <protection/>
    </xf>
    <xf numFmtId="0" fontId="22" fillId="0" borderId="49" xfId="57" applyFont="1" applyBorder="1" applyAlignment="1">
      <alignment horizontal="center" vertical="center"/>
      <protection/>
    </xf>
    <xf numFmtId="0" fontId="27" fillId="0" borderId="10" xfId="57" applyFont="1" applyFill="1" applyBorder="1" applyAlignment="1">
      <alignment horizontal="center" vertical="center" wrapText="1"/>
      <protection/>
    </xf>
    <xf numFmtId="0" fontId="41" fillId="0" borderId="10" xfId="57" applyFont="1" applyFill="1" applyBorder="1" applyAlignment="1">
      <alignment horizontal="center" vertical="center" wrapText="1"/>
      <protection/>
    </xf>
    <xf numFmtId="0" fontId="25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horizontal="center" vertical="center" wrapText="1"/>
      <protection/>
    </xf>
    <xf numFmtId="0" fontId="39" fillId="0" borderId="0" xfId="57" applyFont="1" applyFill="1" applyBorder="1" applyAlignment="1">
      <alignment horizontal="right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35" fillId="0" borderId="10" xfId="64" applyFont="1" applyFill="1" applyBorder="1" applyAlignment="1">
      <alignment horizontal="center" vertical="top" wrapText="1"/>
      <protection/>
    </xf>
    <xf numFmtId="0" fontId="36" fillId="0" borderId="10" xfId="64" applyFont="1" applyBorder="1" applyAlignment="1">
      <alignment horizontal="center" vertical="center" wrapText="1"/>
      <protection/>
    </xf>
    <xf numFmtId="0" fontId="35" fillId="0" borderId="0" xfId="64" applyFont="1" applyAlignment="1">
      <alignment horizontal="center" vertical="center" wrapText="1"/>
      <protection/>
    </xf>
    <xf numFmtId="0" fontId="35" fillId="0" borderId="0" xfId="64" applyFont="1" applyAlignment="1">
      <alignment horizontal="center" vertical="center"/>
      <protection/>
    </xf>
    <xf numFmtId="0" fontId="5" fillId="0" borderId="21" xfId="64" applyFont="1" applyBorder="1" applyAlignment="1">
      <alignment horizontal="center" vertical="center" wrapText="1"/>
      <protection/>
    </xf>
    <xf numFmtId="0" fontId="5" fillId="0" borderId="50" xfId="64" applyFont="1" applyBorder="1" applyAlignment="1">
      <alignment horizontal="center" vertical="center" wrapText="1"/>
      <protection/>
    </xf>
    <xf numFmtId="0" fontId="21" fillId="0" borderId="0" xfId="67" applyFont="1" applyFill="1" applyAlignment="1">
      <alignment horizontal="center" wrapText="1"/>
      <protection/>
    </xf>
    <xf numFmtId="0" fontId="23" fillId="0" borderId="0" xfId="67" applyFont="1" applyFill="1" applyAlignment="1">
      <alignment horizontal="center"/>
      <protection/>
    </xf>
    <xf numFmtId="0" fontId="24" fillId="0" borderId="38" xfId="67" applyFont="1" applyFill="1" applyBorder="1" applyAlignment="1">
      <alignment horizontal="center"/>
      <protection/>
    </xf>
    <xf numFmtId="0" fontId="24" fillId="0" borderId="28" xfId="67" applyFont="1" applyFill="1" applyBorder="1" applyAlignment="1">
      <alignment horizontal="center"/>
      <protection/>
    </xf>
    <xf numFmtId="14" fontId="25" fillId="0" borderId="10" xfId="48" applyNumberFormat="1" applyFont="1" applyBorder="1" applyAlignment="1">
      <alignment horizontal="center" vertical="center" wrapText="1"/>
      <protection/>
    </xf>
    <xf numFmtId="0" fontId="29" fillId="0" borderId="0" xfId="67" applyFont="1" applyFill="1" applyAlignment="1">
      <alignment horizontal="center" vertical="center" wrapText="1"/>
      <protection/>
    </xf>
    <xf numFmtId="0" fontId="23" fillId="0" borderId="0" xfId="67" applyFont="1" applyFill="1" applyAlignment="1">
      <alignment horizontal="center" wrapText="1"/>
      <protection/>
    </xf>
    <xf numFmtId="0" fontId="24" fillId="0" borderId="10" xfId="67" applyFont="1" applyFill="1" applyBorder="1" applyAlignment="1">
      <alignment horizontal="center"/>
      <protection/>
    </xf>
    <xf numFmtId="0" fontId="21" fillId="0" borderId="10" xfId="67" applyFont="1" applyFill="1" applyBorder="1" applyAlignment="1">
      <alignment horizontal="center" vertical="center" wrapText="1"/>
      <protection/>
    </xf>
    <xf numFmtId="0" fontId="48" fillId="0" borderId="21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3" fillId="0" borderId="0" xfId="60" applyFont="1" applyAlignment="1">
      <alignment horizontal="center"/>
      <protection/>
    </xf>
    <xf numFmtId="0" fontId="3" fillId="0" borderId="0" xfId="60" applyFont="1" applyFill="1" applyBorder="1" applyAlignment="1">
      <alignment horizontal="center" vertical="top" wrapText="1"/>
      <protection/>
    </xf>
    <xf numFmtId="0" fontId="36" fillId="0" borderId="10" xfId="60" applyFont="1" applyFill="1" applyBorder="1" applyAlignment="1">
      <alignment horizontal="center" vertical="center" wrapText="1"/>
      <protection/>
    </xf>
    <xf numFmtId="49" fontId="36" fillId="0" borderId="10" xfId="60" applyNumberFormat="1" applyFont="1" applyFill="1" applyBorder="1" applyAlignment="1">
      <alignment horizontal="center" vertical="center" wrapText="1"/>
      <protection/>
    </xf>
    <xf numFmtId="0" fontId="12" fillId="0" borderId="10" xfId="60" applyFont="1" applyFill="1" applyBorder="1" applyAlignment="1">
      <alignment horizontal="center" vertical="center"/>
      <protection/>
    </xf>
    <xf numFmtId="0" fontId="53" fillId="0" borderId="21" xfId="60" applyFont="1" applyFill="1" applyBorder="1" applyAlignment="1">
      <alignment horizontal="center" vertical="center"/>
      <protection/>
    </xf>
    <xf numFmtId="0" fontId="53" fillId="0" borderId="50" xfId="60" applyFont="1" applyFill="1" applyBorder="1" applyAlignment="1">
      <alignment horizontal="center" vertical="center"/>
      <protection/>
    </xf>
    <xf numFmtId="181" fontId="55" fillId="0" borderId="40" xfId="60" applyNumberFormat="1" applyFont="1" applyFill="1" applyBorder="1" applyAlignment="1">
      <alignment horizontal="center" vertical="center"/>
      <protection/>
    </xf>
    <xf numFmtId="181" fontId="55" fillId="0" borderId="51" xfId="60" applyNumberFormat="1" applyFont="1" applyFill="1" applyBorder="1" applyAlignment="1">
      <alignment horizontal="center" vertical="center"/>
      <protection/>
    </xf>
    <xf numFmtId="0" fontId="55" fillId="0" borderId="10" xfId="60" applyFont="1" applyFill="1" applyBorder="1" applyAlignment="1">
      <alignment horizontal="center" vertical="center"/>
      <protection/>
    </xf>
    <xf numFmtId="0" fontId="9" fillId="0" borderId="52" xfId="60" applyFont="1" applyFill="1" applyBorder="1" applyAlignment="1">
      <alignment horizontal="left" vertical="center" wrapText="1"/>
      <protection/>
    </xf>
    <xf numFmtId="0" fontId="57" fillId="0" borderId="53" xfId="60" applyFont="1" applyFill="1" applyBorder="1" applyAlignment="1">
      <alignment horizontal="center" vertical="center" wrapText="1"/>
      <protection/>
    </xf>
    <xf numFmtId="0" fontId="57" fillId="0" borderId="52" xfId="60" applyFont="1" applyFill="1" applyBorder="1" applyAlignment="1">
      <alignment horizontal="center" vertical="center" wrapText="1"/>
      <protection/>
    </xf>
    <xf numFmtId="0" fontId="57" fillId="0" borderId="54" xfId="60" applyFont="1" applyFill="1" applyBorder="1" applyAlignment="1">
      <alignment horizontal="center" vertical="center" wrapText="1"/>
      <protection/>
    </xf>
    <xf numFmtId="0" fontId="57" fillId="0" borderId="40" xfId="60" applyFont="1" applyFill="1" applyBorder="1" applyAlignment="1">
      <alignment horizontal="center" vertical="center" wrapText="1"/>
      <protection/>
    </xf>
    <xf numFmtId="0" fontId="57" fillId="0" borderId="22" xfId="60" applyFont="1" applyFill="1" applyBorder="1" applyAlignment="1">
      <alignment horizontal="center" vertical="center" wrapText="1"/>
      <protection/>
    </xf>
    <xf numFmtId="0" fontId="57" fillId="0" borderId="51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12" fillId="0" borderId="21" xfId="60" applyFont="1" applyFill="1" applyBorder="1" applyAlignment="1">
      <alignment horizontal="center" vertical="center"/>
      <protection/>
    </xf>
    <xf numFmtId="0" fontId="12" fillId="0" borderId="50" xfId="60" applyFont="1" applyFill="1" applyBorder="1" applyAlignment="1">
      <alignment horizontal="center" vertical="center"/>
      <protection/>
    </xf>
    <xf numFmtId="1" fontId="14" fillId="0" borderId="10" xfId="61" applyNumberFormat="1" applyFont="1" applyFill="1" applyBorder="1" applyAlignment="1" applyProtection="1">
      <alignment horizontal="center" vertical="center" wrapText="1"/>
      <protection/>
    </xf>
    <xf numFmtId="1" fontId="14" fillId="0" borderId="38" xfId="61" applyNumberFormat="1" applyFont="1" applyFill="1" applyBorder="1" applyAlignment="1" applyProtection="1">
      <alignment horizontal="center" vertical="center" wrapText="1"/>
      <protection/>
    </xf>
    <xf numFmtId="1" fontId="14" fillId="0" borderId="28" xfId="61" applyNumberFormat="1" applyFont="1" applyFill="1" applyBorder="1" applyAlignment="1" applyProtection="1">
      <alignment horizontal="center" vertical="center" wrapText="1"/>
      <protection/>
    </xf>
    <xf numFmtId="1" fontId="15" fillId="0" borderId="10" xfId="61" applyNumberFormat="1" applyFont="1" applyFill="1" applyBorder="1" applyAlignment="1" applyProtection="1">
      <alignment horizontal="center" vertical="center" wrapText="1"/>
      <protection/>
    </xf>
    <xf numFmtId="1" fontId="6" fillId="0" borderId="22" xfId="61" applyNumberFormat="1" applyFont="1" applyFill="1" applyBorder="1" applyAlignment="1" applyProtection="1">
      <alignment horizontal="center" vertical="center"/>
      <protection locked="0"/>
    </xf>
    <xf numFmtId="1" fontId="12" fillId="0" borderId="53" xfId="61" applyNumberFormat="1" applyFont="1" applyFill="1" applyBorder="1" applyAlignment="1" applyProtection="1">
      <alignment horizontal="center" vertical="center" wrapText="1"/>
      <protection/>
    </xf>
    <xf numFmtId="1" fontId="12" fillId="0" borderId="52" xfId="61" applyNumberFormat="1" applyFont="1" applyFill="1" applyBorder="1" applyAlignment="1" applyProtection="1">
      <alignment horizontal="center" vertical="center" wrapText="1"/>
      <protection/>
    </xf>
    <xf numFmtId="1" fontId="12" fillId="0" borderId="54" xfId="61" applyNumberFormat="1" applyFont="1" applyFill="1" applyBorder="1" applyAlignment="1" applyProtection="1">
      <alignment horizontal="center" vertical="center" wrapText="1"/>
      <protection/>
    </xf>
    <xf numFmtId="1" fontId="12" fillId="0" borderId="55" xfId="61" applyNumberFormat="1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Fill="1" applyBorder="1" applyAlignment="1" applyProtection="1">
      <alignment horizontal="center" vertical="center" wrapText="1"/>
      <protection/>
    </xf>
    <xf numFmtId="1" fontId="12" fillId="0" borderId="56" xfId="61" applyNumberFormat="1" applyFont="1" applyFill="1" applyBorder="1" applyAlignment="1" applyProtection="1">
      <alignment horizontal="center" vertical="center" wrapText="1"/>
      <protection/>
    </xf>
    <xf numFmtId="1" fontId="12" fillId="0" borderId="40" xfId="61" applyNumberFormat="1" applyFont="1" applyFill="1" applyBorder="1" applyAlignment="1" applyProtection="1">
      <alignment horizontal="center" vertical="center" wrapText="1"/>
      <protection/>
    </xf>
    <xf numFmtId="1" fontId="12" fillId="0" borderId="22" xfId="61" applyNumberFormat="1" applyFont="1" applyFill="1" applyBorder="1" applyAlignment="1" applyProtection="1">
      <alignment horizontal="center" vertical="center" wrapText="1"/>
      <protection/>
    </xf>
    <xf numFmtId="1" fontId="12" fillId="0" borderId="51" xfId="61" applyNumberFormat="1" applyFont="1" applyFill="1" applyBorder="1" applyAlignment="1" applyProtection="1">
      <alignment horizontal="center" vertical="center" wrapText="1"/>
      <protection/>
    </xf>
    <xf numFmtId="1" fontId="12" fillId="0" borderId="10" xfId="61" applyNumberFormat="1" applyFont="1" applyFill="1" applyBorder="1" applyAlignment="1" applyProtection="1">
      <alignment horizontal="center" vertical="center" wrapText="1"/>
      <protection/>
    </xf>
    <xf numFmtId="1" fontId="16" fillId="0" borderId="10" xfId="61" applyNumberFormat="1" applyFont="1" applyFill="1" applyBorder="1" applyAlignment="1" applyProtection="1">
      <alignment horizontal="center" vertical="center" wrapText="1"/>
      <protection/>
    </xf>
    <xf numFmtId="1" fontId="12" fillId="0" borderId="21" xfId="61" applyNumberFormat="1" applyFont="1" applyFill="1" applyBorder="1" applyAlignment="1" applyProtection="1">
      <alignment horizontal="center" vertical="center" wrapText="1"/>
      <protection/>
    </xf>
    <xf numFmtId="1" fontId="12" fillId="0" borderId="57" xfId="61" applyNumberFormat="1" applyFont="1" applyFill="1" applyBorder="1" applyAlignment="1" applyProtection="1">
      <alignment horizontal="center" vertical="center" wrapText="1"/>
      <protection/>
    </xf>
    <xf numFmtId="1" fontId="12" fillId="0" borderId="50" xfId="61" applyNumberFormat="1" applyFont="1" applyFill="1" applyBorder="1" applyAlignment="1" applyProtection="1">
      <alignment horizontal="center" vertical="center" wrapText="1"/>
      <protection/>
    </xf>
    <xf numFmtId="1" fontId="12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28" xfId="61" applyNumberFormat="1" applyFont="1" applyFill="1" applyBorder="1" applyAlignment="1" applyProtection="1">
      <alignment horizontal="center" vertical="center" wrapText="1"/>
      <protection/>
    </xf>
    <xf numFmtId="1" fontId="2" fillId="0" borderId="38" xfId="61" applyNumberFormat="1" applyFont="1" applyFill="1" applyBorder="1" applyAlignment="1" applyProtection="1">
      <alignment horizontal="center"/>
      <protection/>
    </xf>
    <xf numFmtId="1" fontId="2" fillId="0" borderId="42" xfId="61" applyNumberFormat="1" applyFont="1" applyFill="1" applyBorder="1" applyAlignment="1" applyProtection="1">
      <alignment horizontal="center"/>
      <protection/>
    </xf>
    <xf numFmtId="1" fontId="2" fillId="0" borderId="28" xfId="61" applyNumberFormat="1" applyFont="1" applyFill="1" applyBorder="1" applyAlignment="1" applyProtection="1">
      <alignment horizontal="center"/>
      <protection/>
    </xf>
    <xf numFmtId="1" fontId="12" fillId="0" borderId="38" xfId="61" applyNumberFormat="1" applyFont="1" applyFill="1" applyBorder="1" applyAlignment="1" applyProtection="1">
      <alignment horizontal="center" vertical="center" wrapText="1"/>
      <protection/>
    </xf>
    <xf numFmtId="1" fontId="11" fillId="0" borderId="10" xfId="61" applyNumberFormat="1" applyFont="1" applyFill="1" applyBorder="1" applyAlignment="1" applyProtection="1">
      <alignment horizontal="center" vertical="center" wrapText="1"/>
      <protection/>
    </xf>
    <xf numFmtId="1" fontId="15" fillId="0" borderId="21" xfId="61" applyNumberFormat="1" applyFont="1" applyFill="1" applyBorder="1" applyAlignment="1" applyProtection="1">
      <alignment horizontal="center" vertical="center" wrapText="1"/>
      <protection/>
    </xf>
    <xf numFmtId="1" fontId="15" fillId="0" borderId="50" xfId="61" applyNumberFormat="1" applyFont="1" applyFill="1" applyBorder="1" applyAlignment="1" applyProtection="1">
      <alignment horizontal="center" vertical="center" wrapText="1"/>
      <protection/>
    </xf>
    <xf numFmtId="1" fontId="2" fillId="0" borderId="38" xfId="61" applyNumberFormat="1" applyFont="1" applyFill="1" applyBorder="1" applyAlignment="1" applyProtection="1">
      <alignment horizontal="center" vertical="center" wrapText="1"/>
      <protection/>
    </xf>
    <xf numFmtId="1" fontId="2" fillId="0" borderId="28" xfId="61" applyNumberFormat="1" applyFont="1" applyFill="1" applyBorder="1" applyAlignment="1" applyProtection="1">
      <alignment horizontal="center" vertical="center" wrapText="1"/>
      <protection/>
    </xf>
    <xf numFmtId="1" fontId="6" fillId="0" borderId="21" xfId="61" applyNumberFormat="1" applyFont="1" applyFill="1" applyBorder="1" applyAlignment="1" applyProtection="1">
      <alignment horizontal="center" vertical="center" wrapText="1"/>
      <protection/>
    </xf>
    <xf numFmtId="1" fontId="6" fillId="0" borderId="57" xfId="61" applyNumberFormat="1" applyFont="1" applyFill="1" applyBorder="1" applyAlignment="1" applyProtection="1">
      <alignment horizontal="center" vertical="center" wrapText="1"/>
      <protection/>
    </xf>
    <xf numFmtId="1" fontId="6" fillId="0" borderId="50" xfId="61" applyNumberFormat="1" applyFont="1" applyFill="1" applyBorder="1" applyAlignment="1" applyProtection="1">
      <alignment horizontal="center" vertical="center" wrapText="1"/>
      <protection/>
    </xf>
    <xf numFmtId="1" fontId="35" fillId="0" borderId="0" xfId="61" applyNumberFormat="1" applyFont="1" applyFill="1" applyAlignment="1" applyProtection="1">
      <alignment horizontal="center"/>
      <protection locked="0"/>
    </xf>
    <xf numFmtId="1" fontId="35" fillId="0" borderId="22" xfId="61" applyNumberFormat="1" applyFont="1" applyFill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Кількість безробітних - 04.04" xfId="66"/>
    <cellStyle name="Обычный_Форма7Н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51.8515625" style="250" customWidth="1"/>
    <col min="2" max="2" width="52.8515625" style="250" customWidth="1"/>
  </cols>
  <sheetData>
    <row r="2" spans="1:2" ht="22.5">
      <c r="A2" s="256" t="s">
        <v>204</v>
      </c>
      <c r="B2" s="256"/>
    </row>
    <row r="3" spans="1:2" ht="20.25">
      <c r="A3" s="257" t="s">
        <v>202</v>
      </c>
      <c r="B3" s="257"/>
    </row>
    <row r="4" spans="1:2" ht="20.25">
      <c r="A4" s="265" t="s">
        <v>207</v>
      </c>
      <c r="B4" s="265"/>
    </row>
    <row r="5" spans="1:2" ht="34.5" customHeight="1">
      <c r="A5" s="258" t="s">
        <v>205</v>
      </c>
      <c r="B5" s="251" t="s">
        <v>211</v>
      </c>
    </row>
    <row r="6" spans="1:2" ht="34.5" customHeight="1">
      <c r="A6" s="259"/>
      <c r="B6" s="252" t="s">
        <v>212</v>
      </c>
    </row>
    <row r="7" spans="1:2" ht="34.5" customHeight="1">
      <c r="A7" s="260"/>
      <c r="B7" s="253" t="s">
        <v>213</v>
      </c>
    </row>
    <row r="8" spans="1:2" ht="34.5" customHeight="1">
      <c r="A8" s="261" t="s">
        <v>87</v>
      </c>
      <c r="B8" s="251" t="s">
        <v>214</v>
      </c>
    </row>
    <row r="9" spans="1:2" ht="34.5" customHeight="1">
      <c r="A9" s="262"/>
      <c r="B9" s="252" t="s">
        <v>215</v>
      </c>
    </row>
    <row r="10" spans="1:2" ht="34.5" customHeight="1" thickBot="1">
      <c r="A10" s="263"/>
      <c r="B10" s="254" t="s">
        <v>216</v>
      </c>
    </row>
    <row r="11" spans="1:2" ht="34.5" customHeight="1" thickTop="1">
      <c r="A11" s="259" t="s">
        <v>206</v>
      </c>
      <c r="B11" s="255" t="s">
        <v>208</v>
      </c>
    </row>
    <row r="12" spans="1:2" ht="34.5" customHeight="1">
      <c r="A12" s="259"/>
      <c r="B12" s="252" t="s">
        <v>210</v>
      </c>
    </row>
    <row r="13" spans="1:2" ht="34.5" customHeight="1">
      <c r="A13" s="260"/>
      <c r="B13" s="253" t="s">
        <v>209</v>
      </c>
    </row>
    <row r="14" spans="1:2" ht="34.5" customHeight="1">
      <c r="A14" s="261" t="s">
        <v>200</v>
      </c>
      <c r="B14" s="251" t="s">
        <v>217</v>
      </c>
    </row>
    <row r="15" spans="1:2" ht="34.5" customHeight="1">
      <c r="A15" s="262"/>
      <c r="B15" s="252" t="s">
        <v>219</v>
      </c>
    </row>
    <row r="16" spans="1:2" ht="34.5" customHeight="1">
      <c r="A16" s="264"/>
      <c r="B16" s="253" t="s">
        <v>218</v>
      </c>
    </row>
  </sheetData>
  <sheetProtection/>
  <mergeCells count="7">
    <mergeCell ref="A2:B2"/>
    <mergeCell ref="A3:B3"/>
    <mergeCell ref="A5:A7"/>
    <mergeCell ref="A8:A10"/>
    <mergeCell ref="A11:A13"/>
    <mergeCell ref="A14:A16"/>
    <mergeCell ref="A4:B4"/>
  </mergeCells>
  <printOptions horizontalCentered="1" vertic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L22"/>
  <sheetViews>
    <sheetView view="pageBreakPreview" zoomScale="91" zoomScaleSheetLayoutView="91" zoomScalePageLayoutView="0" workbookViewId="0" topLeftCell="A1">
      <selection activeCell="K21" sqref="K21"/>
    </sheetView>
  </sheetViews>
  <sheetFormatPr defaultColWidth="7.8515625" defaultRowHeight="15"/>
  <cols>
    <col min="1" max="1" width="33.421875" style="50" customWidth="1"/>
    <col min="2" max="2" width="10.7109375" style="56" customWidth="1"/>
    <col min="3" max="3" width="11.421875" style="56" customWidth="1"/>
    <col min="4" max="4" width="10.421875" style="50" customWidth="1"/>
    <col min="5" max="5" width="11.28125" style="50" customWidth="1"/>
    <col min="6" max="6" width="12.7109375" style="50" customWidth="1"/>
    <col min="7" max="7" width="12.00390625" style="50" customWidth="1"/>
    <col min="8" max="8" width="8.57421875" style="50" customWidth="1"/>
    <col min="9" max="11" width="9.140625" style="50" customWidth="1"/>
    <col min="12" max="16384" width="7.8515625" style="50" customWidth="1"/>
  </cols>
  <sheetData>
    <row r="1" spans="1:11" ht="49.5" customHeight="1">
      <c r="A1" s="266" t="s">
        <v>201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24" customHeight="1" thickBot="1">
      <c r="A2" s="267" t="s">
        <v>202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s="53" customFormat="1" ht="39" customHeight="1" thickTop="1">
      <c r="A3" s="52"/>
      <c r="B3" s="268" t="s">
        <v>74</v>
      </c>
      <c r="C3" s="269"/>
      <c r="D3" s="270" t="s">
        <v>75</v>
      </c>
      <c r="E3" s="271"/>
      <c r="F3" s="270" t="s">
        <v>76</v>
      </c>
      <c r="G3" s="271"/>
      <c r="H3" s="270" t="s">
        <v>77</v>
      </c>
      <c r="I3" s="271"/>
      <c r="J3" s="270" t="s">
        <v>78</v>
      </c>
      <c r="K3" s="272"/>
    </row>
    <row r="4" spans="1:11" s="53" customFormat="1" ht="40.5" customHeight="1" thickBot="1">
      <c r="A4" s="54"/>
      <c r="B4" s="82" t="s">
        <v>3</v>
      </c>
      <c r="C4" s="83" t="s">
        <v>104</v>
      </c>
      <c r="D4" s="82" t="s">
        <v>3</v>
      </c>
      <c r="E4" s="83" t="s">
        <v>104</v>
      </c>
      <c r="F4" s="82" t="s">
        <v>3</v>
      </c>
      <c r="G4" s="83" t="s">
        <v>104</v>
      </c>
      <c r="H4" s="82" t="s">
        <v>3</v>
      </c>
      <c r="I4" s="83" t="s">
        <v>104</v>
      </c>
      <c r="J4" s="82" t="s">
        <v>3</v>
      </c>
      <c r="K4" s="84" t="s">
        <v>104</v>
      </c>
    </row>
    <row r="5" spans="1:12" s="53" customFormat="1" ht="63" customHeight="1" thickTop="1">
      <c r="A5" s="76" t="s">
        <v>196</v>
      </c>
      <c r="B5" s="137">
        <v>17747.7</v>
      </c>
      <c r="C5" s="138">
        <v>17907.6</v>
      </c>
      <c r="D5" s="137">
        <v>12267</v>
      </c>
      <c r="E5" s="138">
        <v>12341</v>
      </c>
      <c r="F5" s="137">
        <v>5480.7</v>
      </c>
      <c r="G5" s="138">
        <v>5566.6</v>
      </c>
      <c r="H5" s="139">
        <v>8486.1</v>
      </c>
      <c r="I5" s="138">
        <v>8551.8</v>
      </c>
      <c r="J5" s="139">
        <v>9261.6</v>
      </c>
      <c r="K5" s="140">
        <v>9355.8</v>
      </c>
      <c r="L5" s="172"/>
    </row>
    <row r="6" spans="1:12" s="53" customFormat="1" ht="48.75" customHeight="1">
      <c r="A6" s="77" t="s">
        <v>197</v>
      </c>
      <c r="B6" s="141">
        <v>61.9</v>
      </c>
      <c r="C6" s="142">
        <v>62.8</v>
      </c>
      <c r="D6" s="141">
        <v>63.2</v>
      </c>
      <c r="E6" s="142">
        <v>63.9</v>
      </c>
      <c r="F6" s="141">
        <v>59.3</v>
      </c>
      <c r="G6" s="142">
        <v>60.5</v>
      </c>
      <c r="H6" s="143">
        <v>56.4</v>
      </c>
      <c r="I6" s="142">
        <v>57.1</v>
      </c>
      <c r="J6" s="143">
        <v>68.1</v>
      </c>
      <c r="K6" s="144">
        <v>69.1</v>
      </c>
      <c r="L6" s="172"/>
    </row>
    <row r="7" spans="1:12" s="53" customFormat="1" ht="57" customHeight="1">
      <c r="A7" s="78" t="s">
        <v>198</v>
      </c>
      <c r="B7" s="145">
        <v>16034.9</v>
      </c>
      <c r="C7" s="146">
        <v>16261.8</v>
      </c>
      <c r="D7" s="145">
        <v>11150.8</v>
      </c>
      <c r="E7" s="146">
        <v>11276.1</v>
      </c>
      <c r="F7" s="145">
        <v>4884.1</v>
      </c>
      <c r="G7" s="146">
        <v>4985.7</v>
      </c>
      <c r="H7" s="147">
        <v>7711.7</v>
      </c>
      <c r="I7" s="146">
        <v>7850.8</v>
      </c>
      <c r="J7" s="147">
        <v>8323.2</v>
      </c>
      <c r="K7" s="148">
        <v>8411</v>
      </c>
      <c r="L7" s="172"/>
    </row>
    <row r="8" spans="1:12" s="53" customFormat="1" ht="54.75" customHeight="1">
      <c r="A8" s="79" t="s">
        <v>87</v>
      </c>
      <c r="B8" s="149">
        <v>55.9</v>
      </c>
      <c r="C8" s="150">
        <v>57.1</v>
      </c>
      <c r="D8" s="149">
        <v>57.4</v>
      </c>
      <c r="E8" s="150">
        <v>58.4</v>
      </c>
      <c r="F8" s="149">
        <v>52.8</v>
      </c>
      <c r="G8" s="150">
        <v>54.2</v>
      </c>
      <c r="H8" s="151">
        <v>51.2</v>
      </c>
      <c r="I8" s="150">
        <v>52.5</v>
      </c>
      <c r="J8" s="151">
        <v>61.2</v>
      </c>
      <c r="K8" s="152">
        <v>62.2</v>
      </c>
      <c r="L8" s="172"/>
    </row>
    <row r="9" spans="1:12" s="53" customFormat="1" ht="70.5" customHeight="1">
      <c r="A9" s="80" t="s">
        <v>199</v>
      </c>
      <c r="B9" s="153">
        <v>1712.8</v>
      </c>
      <c r="C9" s="154">
        <v>1645.8</v>
      </c>
      <c r="D9" s="153">
        <v>1116.2</v>
      </c>
      <c r="E9" s="154">
        <v>1064.9</v>
      </c>
      <c r="F9" s="153">
        <v>596.6</v>
      </c>
      <c r="G9" s="154">
        <v>580.9</v>
      </c>
      <c r="H9" s="155">
        <v>774.4</v>
      </c>
      <c r="I9" s="154">
        <v>701</v>
      </c>
      <c r="J9" s="155">
        <v>938.4</v>
      </c>
      <c r="K9" s="156">
        <v>944.8</v>
      </c>
      <c r="L9" s="172"/>
    </row>
    <row r="10" spans="1:12" s="53" customFormat="1" ht="60.75" customHeight="1">
      <c r="A10" s="81" t="s">
        <v>200</v>
      </c>
      <c r="B10" s="141">
        <v>9.7</v>
      </c>
      <c r="C10" s="142">
        <v>9.2</v>
      </c>
      <c r="D10" s="141">
        <v>9.1</v>
      </c>
      <c r="E10" s="142">
        <v>8.6</v>
      </c>
      <c r="F10" s="141">
        <v>10.9</v>
      </c>
      <c r="G10" s="142">
        <v>10.4</v>
      </c>
      <c r="H10" s="143">
        <v>9.1</v>
      </c>
      <c r="I10" s="142">
        <v>8.2</v>
      </c>
      <c r="J10" s="143">
        <v>10.1</v>
      </c>
      <c r="K10" s="144">
        <v>10.1</v>
      </c>
      <c r="L10" s="172"/>
    </row>
    <row r="11" spans="1:11" s="58" customFormat="1" ht="15.75">
      <c r="A11" s="55"/>
      <c r="B11" s="55"/>
      <c r="C11" s="56"/>
      <c r="D11" s="55"/>
      <c r="E11" s="55"/>
      <c r="F11" s="57"/>
      <c r="G11" s="55"/>
      <c r="H11" s="55"/>
      <c r="I11" s="55"/>
      <c r="J11" s="55"/>
      <c r="K11" s="55"/>
    </row>
    <row r="12" spans="1:11" s="60" customFormat="1" ht="12" customHeight="1">
      <c r="A12" s="59"/>
      <c r="B12" s="59"/>
      <c r="C12" s="56"/>
      <c r="D12" s="59"/>
      <c r="E12" s="59"/>
      <c r="F12" s="57"/>
      <c r="G12" s="59"/>
      <c r="H12" s="59"/>
      <c r="I12" s="59"/>
      <c r="J12" s="59"/>
      <c r="K12" s="59"/>
    </row>
    <row r="13" spans="1:6" ht="15.75">
      <c r="A13" s="61"/>
      <c r="F13" s="57"/>
    </row>
    <row r="14" spans="1:6" ht="15.75">
      <c r="A14" s="61"/>
      <c r="F14" s="57"/>
    </row>
    <row r="15" spans="1:6" ht="15.75">
      <c r="A15" s="61"/>
      <c r="F15" s="57"/>
    </row>
    <row r="16" spans="1:6" ht="15.75">
      <c r="A16" s="61"/>
      <c r="F16" s="62"/>
    </row>
    <row r="17" spans="1:6" ht="15.75">
      <c r="A17" s="61"/>
      <c r="F17" s="63"/>
    </row>
    <row r="18" spans="1:6" ht="15.75">
      <c r="A18" s="61"/>
      <c r="F18" s="57"/>
    </row>
    <row r="19" spans="1:6" ht="15.75">
      <c r="A19" s="61"/>
      <c r="F19" s="57"/>
    </row>
    <row r="20" spans="1:6" ht="15.75">
      <c r="A20" s="61"/>
      <c r="F20" s="57"/>
    </row>
    <row r="21" spans="1:6" ht="15.75">
      <c r="A21" s="61"/>
      <c r="F21" s="57"/>
    </row>
    <row r="22" ht="15">
      <c r="A22" s="61"/>
    </row>
  </sheetData>
  <sheetProtection/>
  <mergeCells count="7">
    <mergeCell ref="A1:K1"/>
    <mergeCell ref="A2:K2"/>
    <mergeCell ref="B3:C3"/>
    <mergeCell ref="D3:E3"/>
    <mergeCell ref="F3:G3"/>
    <mergeCell ref="H3:I3"/>
    <mergeCell ref="J3:K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I37"/>
  <sheetViews>
    <sheetView view="pageBreakPreview" zoomScale="78" zoomScaleNormal="75" zoomScaleSheetLayoutView="78" zoomScalePageLayoutView="0" workbookViewId="0" topLeftCell="A1">
      <pane xSplit="1" ySplit="7" topLeftCell="B8" activePane="bottomRight" state="frozen"/>
      <selection pane="topLeft" activeCell="O24" sqref="O24"/>
      <selection pane="topRight" activeCell="O24" sqref="O24"/>
      <selection pane="bottomLeft" activeCell="O24" sqref="O24"/>
      <selection pane="bottomRight" activeCell="K21" sqref="K21"/>
    </sheetView>
  </sheetViews>
  <sheetFormatPr defaultColWidth="8.28125" defaultRowHeight="15"/>
  <cols>
    <col min="1" max="1" width="20.8515625" style="65" customWidth="1"/>
    <col min="2" max="2" width="16.421875" style="65" customWidth="1"/>
    <col min="3" max="3" width="14.421875" style="65" customWidth="1"/>
    <col min="4" max="4" width="14.00390625" style="65" customWidth="1"/>
    <col min="5" max="5" width="13.28125" style="65" customWidth="1"/>
    <col min="6" max="6" width="12.7109375" style="65" customWidth="1"/>
    <col min="7" max="7" width="12.00390625" style="65" customWidth="1"/>
    <col min="8" max="8" width="12.57421875" style="65" customWidth="1"/>
    <col min="9" max="9" width="13.7109375" style="65" customWidth="1"/>
    <col min="10" max="243" width="9.140625" style="65" customWidth="1"/>
    <col min="244" max="244" width="18.57421875" style="65" customWidth="1"/>
    <col min="245" max="245" width="11.57421875" style="65" customWidth="1"/>
    <col min="246" max="246" width="11.00390625" style="65" customWidth="1"/>
    <col min="247" max="16384" width="8.28125" style="65" customWidth="1"/>
  </cols>
  <sheetData>
    <row r="1" spans="1:9" s="64" customFormat="1" ht="18" customHeight="1">
      <c r="A1" s="275" t="s">
        <v>203</v>
      </c>
      <c r="B1" s="275"/>
      <c r="C1" s="275"/>
      <c r="D1" s="275"/>
      <c r="E1" s="275"/>
      <c r="F1" s="275"/>
      <c r="G1" s="275"/>
      <c r="H1" s="275"/>
      <c r="I1" s="275"/>
    </row>
    <row r="2" spans="1:9" s="64" customFormat="1" ht="14.25" customHeight="1">
      <c r="A2" s="276" t="s">
        <v>79</v>
      </c>
      <c r="B2" s="276"/>
      <c r="C2" s="276"/>
      <c r="D2" s="276"/>
      <c r="E2" s="276"/>
      <c r="F2" s="276"/>
      <c r="G2" s="276"/>
      <c r="H2" s="276"/>
      <c r="I2" s="276"/>
    </row>
    <row r="3" spans="1:9" s="64" customFormat="1" ht="9" customHeight="1" hidden="1">
      <c r="A3" s="276"/>
      <c r="B3" s="276"/>
      <c r="C3" s="276"/>
      <c r="D3" s="276"/>
      <c r="E3" s="276"/>
      <c r="F3" s="276"/>
      <c r="G3" s="276"/>
      <c r="H3" s="276"/>
      <c r="I3" s="276"/>
    </row>
    <row r="4" spans="1:9" ht="18" customHeight="1">
      <c r="A4" s="51" t="s">
        <v>73</v>
      </c>
      <c r="F4" s="277"/>
      <c r="G4" s="277"/>
      <c r="H4" s="277"/>
      <c r="I4" s="277"/>
    </row>
    <row r="5" spans="1:9" s="66" customFormat="1" ht="16.5" customHeight="1">
      <c r="A5" s="278"/>
      <c r="B5" s="273" t="s">
        <v>80</v>
      </c>
      <c r="C5" s="273"/>
      <c r="D5" s="273" t="s">
        <v>81</v>
      </c>
      <c r="E5" s="273"/>
      <c r="F5" s="273" t="s">
        <v>82</v>
      </c>
      <c r="G5" s="273"/>
      <c r="H5" s="273" t="s">
        <v>83</v>
      </c>
      <c r="I5" s="273"/>
    </row>
    <row r="6" spans="1:9" s="67" customFormat="1" ht="27.75" customHeight="1">
      <c r="A6" s="278"/>
      <c r="B6" s="75" t="s">
        <v>3</v>
      </c>
      <c r="C6" s="75" t="s">
        <v>104</v>
      </c>
      <c r="D6" s="75" t="s">
        <v>3</v>
      </c>
      <c r="E6" s="75" t="s">
        <v>104</v>
      </c>
      <c r="F6" s="75" t="s">
        <v>3</v>
      </c>
      <c r="G6" s="75" t="s">
        <v>104</v>
      </c>
      <c r="H6" s="75" t="s">
        <v>3</v>
      </c>
      <c r="I6" s="75" t="s">
        <v>104</v>
      </c>
    </row>
    <row r="7" spans="1:9" s="66" customFormat="1" ht="16.5" customHeight="1">
      <c r="A7" s="68"/>
      <c r="B7" s="274" t="s">
        <v>84</v>
      </c>
      <c r="C7" s="274"/>
      <c r="D7" s="274" t="s">
        <v>85</v>
      </c>
      <c r="E7" s="274"/>
      <c r="F7" s="274" t="s">
        <v>84</v>
      </c>
      <c r="G7" s="274"/>
      <c r="H7" s="274" t="s">
        <v>85</v>
      </c>
      <c r="I7" s="274"/>
    </row>
    <row r="8" spans="1:9" s="110" customFormat="1" ht="20.25" customHeight="1">
      <c r="A8" s="126" t="s">
        <v>18</v>
      </c>
      <c r="B8" s="127">
        <v>16034.9</v>
      </c>
      <c r="C8" s="128">
        <v>16261.8</v>
      </c>
      <c r="D8" s="129">
        <v>55.9</v>
      </c>
      <c r="E8" s="129">
        <v>57.1</v>
      </c>
      <c r="F8" s="128">
        <v>1712.8000000000004</v>
      </c>
      <c r="G8" s="128">
        <v>1645.8000000000002</v>
      </c>
      <c r="H8" s="129">
        <v>9.7</v>
      </c>
      <c r="I8" s="129">
        <v>9.2</v>
      </c>
    </row>
    <row r="9" spans="1:9" ht="15.75" customHeight="1">
      <c r="A9" s="69" t="s">
        <v>19</v>
      </c>
      <c r="B9" s="70">
        <v>644.9</v>
      </c>
      <c r="C9" s="70">
        <v>651.1</v>
      </c>
      <c r="D9" s="70">
        <v>56.1</v>
      </c>
      <c r="E9" s="70">
        <v>57.1</v>
      </c>
      <c r="F9" s="71">
        <v>79.9</v>
      </c>
      <c r="G9" s="71">
        <v>74.6</v>
      </c>
      <c r="H9" s="70">
        <v>11</v>
      </c>
      <c r="I9" s="70">
        <v>10.3</v>
      </c>
    </row>
    <row r="10" spans="1:9" ht="15.75" customHeight="1">
      <c r="A10" s="69" t="s">
        <v>20</v>
      </c>
      <c r="B10" s="70">
        <v>364.2</v>
      </c>
      <c r="C10" s="70">
        <v>369.9</v>
      </c>
      <c r="D10" s="70">
        <v>48.6</v>
      </c>
      <c r="E10" s="70">
        <v>49.5</v>
      </c>
      <c r="F10" s="71">
        <v>54.4</v>
      </c>
      <c r="G10" s="71">
        <v>52.1</v>
      </c>
      <c r="H10" s="70">
        <v>13</v>
      </c>
      <c r="I10" s="70">
        <v>12.3</v>
      </c>
    </row>
    <row r="11" spans="1:9" ht="15.75" customHeight="1">
      <c r="A11" s="69" t="s">
        <v>21</v>
      </c>
      <c r="B11" s="70">
        <v>1400</v>
      </c>
      <c r="C11" s="70">
        <v>1404</v>
      </c>
      <c r="D11" s="70">
        <v>58.5</v>
      </c>
      <c r="E11" s="70">
        <v>59</v>
      </c>
      <c r="F11" s="71">
        <v>125.8</v>
      </c>
      <c r="G11" s="71">
        <v>124.1</v>
      </c>
      <c r="H11" s="70">
        <v>8.2</v>
      </c>
      <c r="I11" s="70">
        <v>8.1</v>
      </c>
    </row>
    <row r="12" spans="1:9" ht="15.75" customHeight="1">
      <c r="A12" s="69" t="s">
        <v>22</v>
      </c>
      <c r="B12" s="70">
        <v>737.1</v>
      </c>
      <c r="C12" s="70">
        <v>742.1</v>
      </c>
      <c r="D12" s="70">
        <v>49.7</v>
      </c>
      <c r="E12" s="70">
        <v>50.6</v>
      </c>
      <c r="F12" s="71">
        <v>125.3</v>
      </c>
      <c r="G12" s="71">
        <v>121.8</v>
      </c>
      <c r="H12" s="70">
        <v>14.5</v>
      </c>
      <c r="I12" s="70">
        <v>14.1</v>
      </c>
    </row>
    <row r="13" spans="1:9" ht="15.75" customHeight="1">
      <c r="A13" s="69" t="s">
        <v>23</v>
      </c>
      <c r="B13" s="70">
        <v>482.5</v>
      </c>
      <c r="C13" s="70">
        <v>493.8</v>
      </c>
      <c r="D13" s="70">
        <v>53.7</v>
      </c>
      <c r="E13" s="70">
        <v>55.4</v>
      </c>
      <c r="F13" s="71">
        <v>60.1</v>
      </c>
      <c r="G13" s="71">
        <v>58.2</v>
      </c>
      <c r="H13" s="70">
        <v>11.1</v>
      </c>
      <c r="I13" s="70">
        <v>10.5</v>
      </c>
    </row>
    <row r="14" spans="1:9" ht="15.75" customHeight="1">
      <c r="A14" s="69" t="s">
        <v>24</v>
      </c>
      <c r="B14" s="70">
        <v>497.2</v>
      </c>
      <c r="C14" s="70">
        <v>502.8</v>
      </c>
      <c r="D14" s="70">
        <v>54</v>
      </c>
      <c r="E14" s="70">
        <v>54.7</v>
      </c>
      <c r="F14" s="71">
        <v>54.5</v>
      </c>
      <c r="G14" s="71">
        <v>53.7</v>
      </c>
      <c r="H14" s="70">
        <v>9.9</v>
      </c>
      <c r="I14" s="70">
        <v>9.6</v>
      </c>
    </row>
    <row r="15" spans="1:9" ht="15.75" customHeight="1">
      <c r="A15" s="69" t="s">
        <v>25</v>
      </c>
      <c r="B15" s="70">
        <v>720.4</v>
      </c>
      <c r="C15" s="70">
        <v>727.6</v>
      </c>
      <c r="D15" s="70">
        <v>55.8</v>
      </c>
      <c r="E15" s="70">
        <v>57</v>
      </c>
      <c r="F15" s="71">
        <v>85.8</v>
      </c>
      <c r="G15" s="71">
        <v>83</v>
      </c>
      <c r="H15" s="70">
        <v>10.6</v>
      </c>
      <c r="I15" s="70">
        <v>10.2</v>
      </c>
    </row>
    <row r="16" spans="1:9" ht="15.75" customHeight="1">
      <c r="A16" s="69" t="s">
        <v>26</v>
      </c>
      <c r="B16" s="70">
        <v>551.2</v>
      </c>
      <c r="C16" s="70">
        <v>563.4</v>
      </c>
      <c r="D16" s="70">
        <v>54.2</v>
      </c>
      <c r="E16" s="70">
        <v>55.5</v>
      </c>
      <c r="F16" s="71">
        <v>51.2</v>
      </c>
      <c r="G16" s="71">
        <v>48.8</v>
      </c>
      <c r="H16" s="70">
        <v>8.5</v>
      </c>
      <c r="I16" s="70">
        <v>8</v>
      </c>
    </row>
    <row r="17" spans="1:9" ht="15.75" customHeight="1">
      <c r="A17" s="69" t="s">
        <v>86</v>
      </c>
      <c r="B17" s="70">
        <v>756.6</v>
      </c>
      <c r="C17" s="70">
        <v>763.3</v>
      </c>
      <c r="D17" s="70">
        <v>58.6</v>
      </c>
      <c r="E17" s="70">
        <v>58.7</v>
      </c>
      <c r="F17" s="71">
        <v>52.2</v>
      </c>
      <c r="G17" s="71">
        <v>51.2</v>
      </c>
      <c r="H17" s="70">
        <v>6.5</v>
      </c>
      <c r="I17" s="70">
        <v>6.3</v>
      </c>
    </row>
    <row r="18" spans="1:9" ht="15.75" customHeight="1">
      <c r="A18" s="69" t="s">
        <v>27</v>
      </c>
      <c r="B18" s="70">
        <v>376.6</v>
      </c>
      <c r="C18" s="70">
        <v>379.7</v>
      </c>
      <c r="D18" s="70">
        <v>53.9</v>
      </c>
      <c r="E18" s="70">
        <v>54.9</v>
      </c>
      <c r="F18" s="71">
        <v>54.2</v>
      </c>
      <c r="G18" s="71">
        <v>52.1</v>
      </c>
      <c r="H18" s="70">
        <v>12.6</v>
      </c>
      <c r="I18" s="70">
        <v>12.1</v>
      </c>
    </row>
    <row r="19" spans="1:9" ht="15.75" customHeight="1">
      <c r="A19" s="69" t="s">
        <v>28</v>
      </c>
      <c r="B19" s="70">
        <v>289.4</v>
      </c>
      <c r="C19" s="70">
        <v>294.7</v>
      </c>
      <c r="D19" s="70">
        <v>55.2</v>
      </c>
      <c r="E19" s="70">
        <v>57</v>
      </c>
      <c r="F19" s="71">
        <v>58.2</v>
      </c>
      <c r="G19" s="71">
        <v>53.3</v>
      </c>
      <c r="H19" s="70">
        <v>16.7</v>
      </c>
      <c r="I19" s="70">
        <v>15.3</v>
      </c>
    </row>
    <row r="20" spans="1:9" ht="15.75" customHeight="1">
      <c r="A20" s="69" t="s">
        <v>29</v>
      </c>
      <c r="B20" s="70">
        <v>1042.9</v>
      </c>
      <c r="C20" s="70">
        <v>1058.1</v>
      </c>
      <c r="D20" s="70">
        <v>55.9</v>
      </c>
      <c r="E20" s="70">
        <v>56.9</v>
      </c>
      <c r="F20" s="71">
        <v>88.3</v>
      </c>
      <c r="G20" s="71">
        <v>84.7</v>
      </c>
      <c r="H20" s="70">
        <v>7.8</v>
      </c>
      <c r="I20" s="70">
        <v>7.4</v>
      </c>
    </row>
    <row r="21" spans="1:9" ht="15.75" customHeight="1">
      <c r="A21" s="69" t="s">
        <v>30</v>
      </c>
      <c r="B21" s="70">
        <v>493.7</v>
      </c>
      <c r="C21" s="70">
        <v>495.3</v>
      </c>
      <c r="D21" s="70">
        <v>57.8</v>
      </c>
      <c r="E21" s="70">
        <v>58.5</v>
      </c>
      <c r="F21" s="71">
        <v>56.6</v>
      </c>
      <c r="G21" s="71">
        <v>55.3</v>
      </c>
      <c r="H21" s="70">
        <v>10.3</v>
      </c>
      <c r="I21" s="70">
        <v>10</v>
      </c>
    </row>
    <row r="22" spans="1:9" ht="15.75" customHeight="1">
      <c r="A22" s="69" t="s">
        <v>31</v>
      </c>
      <c r="B22" s="70">
        <v>982.6</v>
      </c>
      <c r="C22" s="70">
        <v>1000.3</v>
      </c>
      <c r="D22" s="70">
        <v>56</v>
      </c>
      <c r="E22" s="70">
        <v>57.2</v>
      </c>
      <c r="F22" s="71">
        <v>78.7</v>
      </c>
      <c r="G22" s="71">
        <v>74.9</v>
      </c>
      <c r="H22" s="70">
        <v>7.4</v>
      </c>
      <c r="I22" s="70">
        <v>7</v>
      </c>
    </row>
    <row r="23" spans="1:9" ht="15.75" customHeight="1">
      <c r="A23" s="69" t="s">
        <v>32</v>
      </c>
      <c r="B23" s="70">
        <v>573</v>
      </c>
      <c r="C23" s="70">
        <v>580.3</v>
      </c>
      <c r="D23" s="70">
        <v>54.4</v>
      </c>
      <c r="E23" s="70">
        <v>55.6</v>
      </c>
      <c r="F23" s="71">
        <v>79.9</v>
      </c>
      <c r="G23" s="71">
        <v>77.7</v>
      </c>
      <c r="H23" s="70">
        <v>12.2</v>
      </c>
      <c r="I23" s="70">
        <v>11.8</v>
      </c>
    </row>
    <row r="24" spans="1:9" ht="15.75" customHeight="1">
      <c r="A24" s="69" t="s">
        <v>33</v>
      </c>
      <c r="B24" s="70">
        <v>465.3</v>
      </c>
      <c r="C24" s="70">
        <v>474.7</v>
      </c>
      <c r="D24" s="70">
        <v>55.8</v>
      </c>
      <c r="E24" s="70">
        <v>57</v>
      </c>
      <c r="F24" s="71">
        <v>56.4</v>
      </c>
      <c r="G24" s="71">
        <v>51.4</v>
      </c>
      <c r="H24" s="70">
        <v>10.8</v>
      </c>
      <c r="I24" s="70">
        <v>9.8</v>
      </c>
    </row>
    <row r="25" spans="1:9" ht="15.75" customHeight="1">
      <c r="A25" s="69" t="s">
        <v>34</v>
      </c>
      <c r="B25" s="70">
        <v>453</v>
      </c>
      <c r="C25" s="70">
        <v>466.9</v>
      </c>
      <c r="D25" s="70">
        <v>54.5</v>
      </c>
      <c r="E25" s="70">
        <v>56.8</v>
      </c>
      <c r="F25" s="71">
        <v>49</v>
      </c>
      <c r="G25" s="71">
        <v>46.9</v>
      </c>
      <c r="H25" s="70">
        <v>9.8</v>
      </c>
      <c r="I25" s="70">
        <v>9.1</v>
      </c>
    </row>
    <row r="26" spans="1:9" ht="15.75" customHeight="1">
      <c r="A26" s="69" t="s">
        <v>35</v>
      </c>
      <c r="B26" s="70">
        <v>392</v>
      </c>
      <c r="C26" s="70">
        <v>405.1</v>
      </c>
      <c r="D26" s="70">
        <v>50.3</v>
      </c>
      <c r="E26" s="70">
        <v>52.2</v>
      </c>
      <c r="F26" s="71">
        <v>56.8</v>
      </c>
      <c r="G26" s="71">
        <v>54.1</v>
      </c>
      <c r="H26" s="70">
        <v>12.7</v>
      </c>
      <c r="I26" s="70">
        <v>11.8</v>
      </c>
    </row>
    <row r="27" spans="1:9" ht="20.25" customHeight="1">
      <c r="A27" s="130" t="s">
        <v>36</v>
      </c>
      <c r="B27" s="131">
        <v>1240.5</v>
      </c>
      <c r="C27" s="131">
        <v>1249</v>
      </c>
      <c r="D27" s="131">
        <v>60.5</v>
      </c>
      <c r="E27" s="131">
        <v>61.4</v>
      </c>
      <c r="F27" s="132">
        <v>79.3</v>
      </c>
      <c r="G27" s="132">
        <v>77.9</v>
      </c>
      <c r="H27" s="131">
        <v>6</v>
      </c>
      <c r="I27" s="131">
        <v>5.9</v>
      </c>
    </row>
    <row r="28" spans="1:9" ht="15.75" customHeight="1">
      <c r="A28" s="69" t="s">
        <v>37</v>
      </c>
      <c r="B28" s="70">
        <v>432.9</v>
      </c>
      <c r="C28" s="70">
        <v>442.4</v>
      </c>
      <c r="D28" s="70">
        <v>55.5</v>
      </c>
      <c r="E28" s="70">
        <v>57.3</v>
      </c>
      <c r="F28" s="71">
        <v>57.5</v>
      </c>
      <c r="G28" s="71">
        <v>56.3</v>
      </c>
      <c r="H28" s="70">
        <v>11.7</v>
      </c>
      <c r="I28" s="70">
        <v>11.3</v>
      </c>
    </row>
    <row r="29" spans="1:9" ht="15.75" customHeight="1">
      <c r="A29" s="69" t="s">
        <v>38</v>
      </c>
      <c r="B29" s="70">
        <v>501.8</v>
      </c>
      <c r="C29" s="70">
        <v>510.7</v>
      </c>
      <c r="D29" s="70">
        <v>53.7</v>
      </c>
      <c r="E29" s="70">
        <v>55.1</v>
      </c>
      <c r="F29" s="71">
        <v>58.5</v>
      </c>
      <c r="G29" s="71">
        <v>55.8</v>
      </c>
      <c r="H29" s="70">
        <v>10.4</v>
      </c>
      <c r="I29" s="70">
        <v>9.8</v>
      </c>
    </row>
    <row r="30" spans="1:9" ht="15.75" customHeight="1">
      <c r="A30" s="69" t="s">
        <v>39</v>
      </c>
      <c r="B30" s="70">
        <v>507.7</v>
      </c>
      <c r="C30" s="70">
        <v>517.1</v>
      </c>
      <c r="D30" s="70">
        <v>56</v>
      </c>
      <c r="E30" s="70">
        <v>57.7</v>
      </c>
      <c r="F30" s="71">
        <v>57.4</v>
      </c>
      <c r="G30" s="71">
        <v>55.5</v>
      </c>
      <c r="H30" s="70">
        <v>10.2</v>
      </c>
      <c r="I30" s="70">
        <v>9.7</v>
      </c>
    </row>
    <row r="31" spans="1:9" ht="15.75" customHeight="1">
      <c r="A31" s="69" t="s">
        <v>40</v>
      </c>
      <c r="B31" s="70">
        <v>374.3</v>
      </c>
      <c r="C31" s="70">
        <v>383</v>
      </c>
      <c r="D31" s="70">
        <v>55.9</v>
      </c>
      <c r="E31" s="70">
        <v>57.3</v>
      </c>
      <c r="F31" s="71">
        <v>36</v>
      </c>
      <c r="G31" s="71">
        <v>34.4</v>
      </c>
      <c r="H31" s="70">
        <v>8.8</v>
      </c>
      <c r="I31" s="70">
        <v>8.2</v>
      </c>
    </row>
    <row r="32" spans="1:9" ht="15.75" customHeight="1">
      <c r="A32" s="69" t="s">
        <v>41</v>
      </c>
      <c r="B32" s="70">
        <v>414.9</v>
      </c>
      <c r="C32" s="70">
        <v>421.9</v>
      </c>
      <c r="D32" s="70">
        <v>55.3</v>
      </c>
      <c r="E32" s="70">
        <v>57</v>
      </c>
      <c r="F32" s="71">
        <v>52.6</v>
      </c>
      <c r="G32" s="71">
        <v>50.7</v>
      </c>
      <c r="H32" s="70">
        <v>11.3</v>
      </c>
      <c r="I32" s="70">
        <v>10.7</v>
      </c>
    </row>
    <row r="33" spans="1:9" ht="15.75" customHeight="1">
      <c r="A33" s="69" t="s">
        <v>42</v>
      </c>
      <c r="B33" s="70">
        <v>1340.2</v>
      </c>
      <c r="C33" s="70">
        <v>1364.6</v>
      </c>
      <c r="D33" s="70">
        <v>61.3</v>
      </c>
      <c r="E33" s="70">
        <v>62.4</v>
      </c>
      <c r="F33" s="71">
        <v>104.2</v>
      </c>
      <c r="G33" s="71">
        <v>97.3</v>
      </c>
      <c r="H33" s="70">
        <v>7.2</v>
      </c>
      <c r="I33" s="70">
        <v>6.7</v>
      </c>
    </row>
    <row r="34" spans="1:9" ht="15.75">
      <c r="A34" s="72"/>
      <c r="B34" s="73"/>
      <c r="C34" s="74"/>
      <c r="D34" s="72"/>
      <c r="E34" s="72"/>
      <c r="F34" s="72"/>
      <c r="G34" s="72"/>
      <c r="H34" s="72"/>
      <c r="I34" s="72"/>
    </row>
    <row r="35" spans="1:9" ht="15">
      <c r="A35" s="72"/>
      <c r="C35" s="72"/>
      <c r="D35" s="72"/>
      <c r="E35" s="72"/>
      <c r="F35" s="72"/>
      <c r="G35" s="72"/>
      <c r="H35" s="72"/>
      <c r="I35" s="72"/>
    </row>
    <row r="36" spans="1:9" ht="12.75">
      <c r="A36" s="73"/>
      <c r="C36" s="73"/>
      <c r="D36" s="73"/>
      <c r="E36" s="73"/>
      <c r="F36" s="73"/>
      <c r="G36" s="73"/>
      <c r="H36" s="73"/>
      <c r="I36" s="73"/>
    </row>
    <row r="37" spans="1:9" ht="12.75">
      <c r="A37" s="73"/>
      <c r="C37" s="73"/>
      <c r="D37" s="73"/>
      <c r="E37" s="73"/>
      <c r="F37" s="73"/>
      <c r="G37" s="73"/>
      <c r="H37" s="73"/>
      <c r="I37" s="73"/>
    </row>
  </sheetData>
  <sheetProtection/>
  <mergeCells count="13">
    <mergeCell ref="A1:I1"/>
    <mergeCell ref="A2:I2"/>
    <mergeCell ref="A3:I3"/>
    <mergeCell ref="F4:I4"/>
    <mergeCell ref="A5:A6"/>
    <mergeCell ref="B5:C5"/>
    <mergeCell ref="D5:E5"/>
    <mergeCell ref="F5:G5"/>
    <mergeCell ref="H5:I5"/>
    <mergeCell ref="B7:C7"/>
    <mergeCell ref="D7:E7"/>
    <mergeCell ref="F7:G7"/>
    <mergeCell ref="H7:I7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33"/>
  <sheetViews>
    <sheetView view="pageBreakPreview" zoomScale="75" zoomScaleNormal="85" zoomScaleSheetLayoutView="75" zoomScalePageLayoutView="0" workbookViewId="0" topLeftCell="A1">
      <pane xSplit="1" ySplit="6" topLeftCell="B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B5" sqref="B5"/>
    </sheetView>
  </sheetViews>
  <sheetFormatPr defaultColWidth="9.140625" defaultRowHeight="15"/>
  <cols>
    <col min="1" max="1" width="32.28125" style="99" customWidth="1"/>
    <col min="2" max="5" width="16.7109375" style="99" customWidth="1"/>
    <col min="6" max="16384" width="9.140625" style="99" customWidth="1"/>
  </cols>
  <sheetData>
    <row r="1" spans="1:5" s="91" customFormat="1" ht="45.75" customHeight="1">
      <c r="A1" s="281" t="s">
        <v>96</v>
      </c>
      <c r="B1" s="282"/>
      <c r="C1" s="282"/>
      <c r="D1" s="282"/>
      <c r="E1" s="282"/>
    </row>
    <row r="2" spans="1:5" s="91" customFormat="1" ht="12.75" customHeight="1">
      <c r="A2" s="165"/>
      <c r="B2" s="166"/>
      <c r="C2" s="166"/>
      <c r="D2" s="166"/>
      <c r="E2" s="166"/>
    </row>
    <row r="3" spans="1:5" s="85" customFormat="1" ht="12.75" customHeight="1">
      <c r="A3" s="86"/>
      <c r="B3" s="86"/>
      <c r="C3" s="86"/>
      <c r="D3" s="86"/>
      <c r="E3" s="87" t="s">
        <v>88</v>
      </c>
    </row>
    <row r="4" spans="1:5" s="85" customFormat="1" ht="24.75" customHeight="1">
      <c r="A4" s="279"/>
      <c r="B4" s="283" t="s">
        <v>144</v>
      </c>
      <c r="C4" s="284"/>
      <c r="D4" s="280" t="s">
        <v>89</v>
      </c>
      <c r="E4" s="280"/>
    </row>
    <row r="5" spans="1:5" s="85" customFormat="1" ht="34.5" customHeight="1">
      <c r="A5" s="279"/>
      <c r="B5" s="170" t="s">
        <v>99</v>
      </c>
      <c r="C5" s="170" t="s">
        <v>110</v>
      </c>
      <c r="D5" s="88" t="s">
        <v>2</v>
      </c>
      <c r="E5" s="89" t="s">
        <v>90</v>
      </c>
    </row>
    <row r="6" spans="1:5" s="174" customFormat="1" ht="19.5" customHeight="1">
      <c r="A6" s="90" t="s">
        <v>17</v>
      </c>
      <c r="B6" s="90">
        <v>1</v>
      </c>
      <c r="C6" s="173">
        <v>2</v>
      </c>
      <c r="D6" s="90">
        <v>3</v>
      </c>
      <c r="E6" s="173">
        <v>4</v>
      </c>
    </row>
    <row r="7" spans="1:5" s="91" customFormat="1" ht="27.75" customHeight="1">
      <c r="A7" s="92" t="s">
        <v>92</v>
      </c>
      <c r="B7" s="93">
        <f>SUM(B8:B33)</f>
        <v>4756</v>
      </c>
      <c r="C7" s="93">
        <f>SUM(C8:C33)</f>
        <v>2733</v>
      </c>
      <c r="D7" s="94">
        <f>ROUND(C7/B7*100,1)</f>
        <v>57.5</v>
      </c>
      <c r="E7" s="93">
        <f>C7-B7</f>
        <v>-2023</v>
      </c>
    </row>
    <row r="8" spans="1:5" s="95" customFormat="1" ht="23.25" customHeight="1">
      <c r="A8" s="96" t="s">
        <v>117</v>
      </c>
      <c r="B8" s="97">
        <v>1895</v>
      </c>
      <c r="C8" s="97">
        <v>1484</v>
      </c>
      <c r="D8" s="113">
        <f>ROUND(C8/B8*100,1)</f>
        <v>78.3</v>
      </c>
      <c r="E8" s="97">
        <f>C8-B8</f>
        <v>-411</v>
      </c>
    </row>
    <row r="9" spans="1:5" s="95" customFormat="1" ht="23.25" customHeight="1">
      <c r="A9" s="96" t="s">
        <v>118</v>
      </c>
      <c r="B9" s="97">
        <v>340</v>
      </c>
      <c r="C9" s="97">
        <v>261</v>
      </c>
      <c r="D9" s="113">
        <f>ROUND(C9/B9*100,1)</f>
        <v>76.8</v>
      </c>
      <c r="E9" s="97">
        <f aca="true" t="shared" si="0" ref="E9:E33">C9-B9</f>
        <v>-79</v>
      </c>
    </row>
    <row r="10" spans="1:5" s="95" customFormat="1" ht="23.25" customHeight="1">
      <c r="A10" s="96" t="s">
        <v>119</v>
      </c>
      <c r="B10" s="97">
        <v>38</v>
      </c>
      <c r="C10" s="97">
        <v>4</v>
      </c>
      <c r="D10" s="113" t="s">
        <v>93</v>
      </c>
      <c r="E10" s="97">
        <f t="shared" si="0"/>
        <v>-34</v>
      </c>
    </row>
    <row r="11" spans="1:5" s="95" customFormat="1" ht="23.25" customHeight="1">
      <c r="A11" s="96" t="s">
        <v>120</v>
      </c>
      <c r="B11" s="97">
        <v>20</v>
      </c>
      <c r="C11" s="97">
        <v>0</v>
      </c>
      <c r="D11" s="113" t="s">
        <v>93</v>
      </c>
      <c r="E11" s="97">
        <f t="shared" si="0"/>
        <v>-20</v>
      </c>
    </row>
    <row r="12" spans="1:5" s="95" customFormat="1" ht="23.25" customHeight="1">
      <c r="A12" s="96" t="s">
        <v>121</v>
      </c>
      <c r="B12" s="97">
        <v>4</v>
      </c>
      <c r="C12" s="97">
        <v>6</v>
      </c>
      <c r="D12" s="113">
        <f>ROUND(C12/B12*100,1)</f>
        <v>150</v>
      </c>
      <c r="E12" s="97">
        <f t="shared" si="0"/>
        <v>2</v>
      </c>
    </row>
    <row r="13" spans="1:5" s="95" customFormat="1" ht="23.25" customHeight="1">
      <c r="A13" s="96" t="s">
        <v>139</v>
      </c>
      <c r="B13" s="97">
        <v>156</v>
      </c>
      <c r="C13" s="97">
        <v>114</v>
      </c>
      <c r="D13" s="113">
        <f>ROUND(C13/B13*100,1)</f>
        <v>73.1</v>
      </c>
      <c r="E13" s="97">
        <f t="shared" si="0"/>
        <v>-42</v>
      </c>
    </row>
    <row r="14" spans="1:5" s="95" customFormat="1" ht="23.25" customHeight="1">
      <c r="A14" s="96" t="s">
        <v>122</v>
      </c>
      <c r="B14" s="97">
        <v>11</v>
      </c>
      <c r="C14" s="97">
        <v>4</v>
      </c>
      <c r="D14" s="113">
        <f aca="true" t="shared" si="1" ref="D14:D32">ROUND(C14/B14*100,1)</f>
        <v>36.4</v>
      </c>
      <c r="E14" s="97">
        <f t="shared" si="0"/>
        <v>-7</v>
      </c>
    </row>
    <row r="15" spans="1:5" s="95" customFormat="1" ht="23.25" customHeight="1">
      <c r="A15" s="96" t="s">
        <v>123</v>
      </c>
      <c r="B15" s="97">
        <v>57</v>
      </c>
      <c r="C15" s="97">
        <v>0</v>
      </c>
      <c r="D15" s="113" t="s">
        <v>93</v>
      </c>
      <c r="E15" s="97">
        <f t="shared" si="0"/>
        <v>-57</v>
      </c>
    </row>
    <row r="16" spans="1:5" s="95" customFormat="1" ht="23.25" customHeight="1">
      <c r="A16" s="96" t="s">
        <v>124</v>
      </c>
      <c r="B16" s="97">
        <v>34</v>
      </c>
      <c r="C16" s="97">
        <v>2</v>
      </c>
      <c r="D16" s="113">
        <f t="shared" si="1"/>
        <v>5.9</v>
      </c>
      <c r="E16" s="97">
        <f t="shared" si="0"/>
        <v>-32</v>
      </c>
    </row>
    <row r="17" spans="1:5" s="95" customFormat="1" ht="23.25" customHeight="1">
      <c r="A17" s="96" t="s">
        <v>125</v>
      </c>
      <c r="B17" s="97">
        <v>7</v>
      </c>
      <c r="C17" s="97">
        <v>65</v>
      </c>
      <c r="D17" s="113">
        <f t="shared" si="1"/>
        <v>928.6</v>
      </c>
      <c r="E17" s="97">
        <f t="shared" si="0"/>
        <v>58</v>
      </c>
    </row>
    <row r="18" spans="1:5" s="95" customFormat="1" ht="23.25" customHeight="1">
      <c r="A18" s="96" t="s">
        <v>126</v>
      </c>
      <c r="B18" s="97">
        <v>137</v>
      </c>
      <c r="C18" s="97">
        <v>3</v>
      </c>
      <c r="D18" s="113">
        <f t="shared" si="1"/>
        <v>2.2</v>
      </c>
      <c r="E18" s="97">
        <f t="shared" si="0"/>
        <v>-134</v>
      </c>
    </row>
    <row r="19" spans="1:5" s="95" customFormat="1" ht="36.75" customHeight="1">
      <c r="A19" s="178" t="s">
        <v>141</v>
      </c>
      <c r="B19" s="98">
        <v>115</v>
      </c>
      <c r="C19" s="97">
        <v>147</v>
      </c>
      <c r="D19" s="113">
        <f t="shared" si="1"/>
        <v>127.8</v>
      </c>
      <c r="E19" s="97">
        <f t="shared" si="0"/>
        <v>32</v>
      </c>
    </row>
    <row r="20" spans="1:5" s="95" customFormat="1" ht="23.25" customHeight="1">
      <c r="A20" s="96" t="s">
        <v>127</v>
      </c>
      <c r="B20" s="97">
        <v>18</v>
      </c>
      <c r="C20" s="98">
        <v>5</v>
      </c>
      <c r="D20" s="113" t="s">
        <v>93</v>
      </c>
      <c r="E20" s="97">
        <f t="shared" si="0"/>
        <v>-13</v>
      </c>
    </row>
    <row r="21" spans="1:5" s="95" customFormat="1" ht="23.25" customHeight="1">
      <c r="A21" s="96" t="s">
        <v>128</v>
      </c>
      <c r="B21" s="97">
        <v>26</v>
      </c>
      <c r="C21" s="97">
        <v>2</v>
      </c>
      <c r="D21" s="113">
        <f t="shared" si="1"/>
        <v>7.7</v>
      </c>
      <c r="E21" s="97">
        <f t="shared" si="0"/>
        <v>-24</v>
      </c>
    </row>
    <row r="22" spans="1:5" s="95" customFormat="1" ht="23.25" customHeight="1">
      <c r="A22" s="96" t="s">
        <v>129</v>
      </c>
      <c r="B22" s="97">
        <v>28</v>
      </c>
      <c r="C22" s="97">
        <v>0</v>
      </c>
      <c r="D22" s="113" t="s">
        <v>93</v>
      </c>
      <c r="E22" s="97">
        <f t="shared" si="0"/>
        <v>-28</v>
      </c>
    </row>
    <row r="23" spans="1:5" s="95" customFormat="1" ht="23.25" customHeight="1">
      <c r="A23" s="96" t="s">
        <v>130</v>
      </c>
      <c r="B23" s="97">
        <v>0</v>
      </c>
      <c r="C23" s="97">
        <v>0</v>
      </c>
      <c r="D23" s="113" t="s">
        <v>93</v>
      </c>
      <c r="E23" s="97">
        <f t="shared" si="0"/>
        <v>0</v>
      </c>
    </row>
    <row r="24" spans="1:5" s="95" customFormat="1" ht="37.5" customHeight="1">
      <c r="A24" s="178" t="s">
        <v>142</v>
      </c>
      <c r="B24" s="97">
        <v>1019</v>
      </c>
      <c r="C24" s="97">
        <v>395</v>
      </c>
      <c r="D24" s="113">
        <f t="shared" si="1"/>
        <v>38.8</v>
      </c>
      <c r="E24" s="97">
        <f t="shared" si="0"/>
        <v>-624</v>
      </c>
    </row>
    <row r="25" spans="1:5" s="95" customFormat="1" ht="39.75" customHeight="1">
      <c r="A25" s="178" t="s">
        <v>143</v>
      </c>
      <c r="B25" s="97">
        <v>179</v>
      </c>
      <c r="C25" s="97">
        <v>95</v>
      </c>
      <c r="D25" s="113">
        <f t="shared" si="1"/>
        <v>53.1</v>
      </c>
      <c r="E25" s="97">
        <f t="shared" si="0"/>
        <v>-84</v>
      </c>
    </row>
    <row r="26" spans="1:5" s="95" customFormat="1" ht="23.25" customHeight="1">
      <c r="A26" s="96" t="s">
        <v>131</v>
      </c>
      <c r="B26" s="97">
        <v>55</v>
      </c>
      <c r="C26" s="97">
        <v>0</v>
      </c>
      <c r="D26" s="113" t="s">
        <v>93</v>
      </c>
      <c r="E26" s="97">
        <f t="shared" si="0"/>
        <v>-55</v>
      </c>
    </row>
    <row r="27" spans="1:5" s="95" customFormat="1" ht="23.25" customHeight="1">
      <c r="A27" s="96" t="s">
        <v>132</v>
      </c>
      <c r="B27" s="97">
        <v>3</v>
      </c>
      <c r="C27" s="97">
        <v>0</v>
      </c>
      <c r="D27" s="113" t="s">
        <v>93</v>
      </c>
      <c r="E27" s="97">
        <f t="shared" si="0"/>
        <v>-3</v>
      </c>
    </row>
    <row r="28" spans="1:6" s="95" customFormat="1" ht="23.25" customHeight="1">
      <c r="A28" s="96" t="s">
        <v>133</v>
      </c>
      <c r="B28" s="97">
        <v>29</v>
      </c>
      <c r="C28" s="97">
        <v>40</v>
      </c>
      <c r="D28" s="113">
        <f t="shared" si="1"/>
        <v>137.9</v>
      </c>
      <c r="E28" s="97">
        <f t="shared" si="0"/>
        <v>11</v>
      </c>
      <c r="F28" s="99"/>
    </row>
    <row r="29" spans="1:6" s="95" customFormat="1" ht="23.25" customHeight="1">
      <c r="A29" s="96" t="s">
        <v>134</v>
      </c>
      <c r="B29" s="97">
        <v>3</v>
      </c>
      <c r="C29" s="97">
        <v>2</v>
      </c>
      <c r="D29" s="113">
        <f t="shared" si="1"/>
        <v>66.7</v>
      </c>
      <c r="E29" s="97">
        <f t="shared" si="0"/>
        <v>-1</v>
      </c>
      <c r="F29" s="99"/>
    </row>
    <row r="30" spans="1:6" s="95" customFormat="1" ht="23.25" customHeight="1">
      <c r="A30" s="96" t="s">
        <v>135</v>
      </c>
      <c r="B30" s="97">
        <v>5</v>
      </c>
      <c r="C30" s="97">
        <v>4</v>
      </c>
      <c r="D30" s="113">
        <f t="shared" si="1"/>
        <v>80</v>
      </c>
      <c r="E30" s="97">
        <f t="shared" si="0"/>
        <v>-1</v>
      </c>
      <c r="F30" s="99"/>
    </row>
    <row r="31" spans="1:7" s="95" customFormat="1" ht="23.25" customHeight="1">
      <c r="A31" s="96" t="s">
        <v>136</v>
      </c>
      <c r="B31" s="97">
        <v>148</v>
      </c>
      <c r="C31" s="97">
        <v>1</v>
      </c>
      <c r="D31" s="113">
        <f t="shared" si="1"/>
        <v>0.7</v>
      </c>
      <c r="E31" s="97">
        <f t="shared" si="0"/>
        <v>-147</v>
      </c>
      <c r="F31" s="99"/>
      <c r="G31" s="99"/>
    </row>
    <row r="32" spans="1:8" s="95" customFormat="1" ht="23.25" customHeight="1">
      <c r="A32" s="96" t="s">
        <v>137</v>
      </c>
      <c r="B32" s="97">
        <v>414</v>
      </c>
      <c r="C32" s="97">
        <v>79</v>
      </c>
      <c r="D32" s="113">
        <f t="shared" si="1"/>
        <v>19.1</v>
      </c>
      <c r="E32" s="97">
        <f t="shared" si="0"/>
        <v>-335</v>
      </c>
      <c r="F32" s="99"/>
      <c r="G32" s="99"/>
      <c r="H32" s="99"/>
    </row>
    <row r="33" spans="1:8" s="95" customFormat="1" ht="23.25" customHeight="1">
      <c r="A33" s="96" t="s">
        <v>138</v>
      </c>
      <c r="B33" s="97">
        <v>15</v>
      </c>
      <c r="C33" s="97">
        <v>20</v>
      </c>
      <c r="D33" s="113" t="s">
        <v>93</v>
      </c>
      <c r="E33" s="97">
        <f t="shared" si="0"/>
        <v>5</v>
      </c>
      <c r="F33" s="99"/>
      <c r="G33" s="99"/>
      <c r="H33" s="99"/>
    </row>
  </sheetData>
  <sheetProtection/>
  <mergeCells count="4">
    <mergeCell ref="A4:A5"/>
    <mergeCell ref="D4:E4"/>
    <mergeCell ref="A1:E1"/>
    <mergeCell ref="B4:C4"/>
  </mergeCells>
  <printOptions horizontalCentered="1"/>
  <pageMargins left="0.1968503937007874" right="0" top="0.3937007874015748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A1" sqref="A1:E1"/>
    </sheetView>
  </sheetViews>
  <sheetFormatPr defaultColWidth="8.8515625" defaultRowHeight="15"/>
  <cols>
    <col min="1" max="1" width="45.57421875" style="38" customWidth="1"/>
    <col min="2" max="2" width="14.00390625" style="38" customWidth="1"/>
    <col min="3" max="3" width="13.140625" style="38" customWidth="1"/>
    <col min="4" max="4" width="12.00390625" style="38" customWidth="1"/>
    <col min="5" max="5" width="13.140625" style="38" customWidth="1"/>
    <col min="6" max="8" width="8.8515625" style="38" customWidth="1"/>
    <col min="9" max="9" width="43.00390625" style="38" customWidth="1"/>
    <col min="10" max="16384" width="8.8515625" style="38" customWidth="1"/>
  </cols>
  <sheetData>
    <row r="1" spans="1:5" s="33" customFormat="1" ht="41.25" customHeight="1">
      <c r="A1" s="285" t="s">
        <v>97</v>
      </c>
      <c r="B1" s="285"/>
      <c r="C1" s="285"/>
      <c r="D1" s="285"/>
      <c r="E1" s="285"/>
    </row>
    <row r="2" spans="1:5" s="33" customFormat="1" ht="21.75" customHeight="1">
      <c r="A2" s="286" t="s">
        <v>43</v>
      </c>
      <c r="B2" s="286"/>
      <c r="C2" s="286"/>
      <c r="D2" s="286"/>
      <c r="E2" s="286"/>
    </row>
    <row r="3" spans="1:5" s="35" customFormat="1" ht="12" customHeight="1">
      <c r="A3" s="34"/>
      <c r="B3" s="34"/>
      <c r="C3" s="34"/>
      <c r="D3" s="34"/>
      <c r="E3" s="34"/>
    </row>
    <row r="4" spans="1:5" s="35" customFormat="1" ht="21" customHeight="1">
      <c r="A4" s="287"/>
      <c r="B4" s="283" t="s">
        <v>144</v>
      </c>
      <c r="C4" s="284"/>
      <c r="D4" s="289" t="s">
        <v>89</v>
      </c>
      <c r="E4" s="289"/>
    </row>
    <row r="5" spans="1:5" s="35" customFormat="1" ht="26.25" customHeight="1">
      <c r="A5" s="288"/>
      <c r="B5" s="175" t="s">
        <v>99</v>
      </c>
      <c r="C5" s="175" t="s">
        <v>110</v>
      </c>
      <c r="D5" s="101" t="s">
        <v>91</v>
      </c>
      <c r="E5" s="176" t="s">
        <v>2</v>
      </c>
    </row>
    <row r="6" spans="1:5" s="36" customFormat="1" ht="34.5" customHeight="1">
      <c r="A6" s="101" t="s">
        <v>115</v>
      </c>
      <c r="B6" s="105">
        <f>SUM(B7:B25)</f>
        <v>4756</v>
      </c>
      <c r="C6" s="106">
        <f>SUM(C7:C25)</f>
        <v>2733</v>
      </c>
      <c r="D6" s="107">
        <f>C6-B6</f>
        <v>-2023</v>
      </c>
      <c r="E6" s="157">
        <f>ROUND(C6/B6*100,1)</f>
        <v>57.5</v>
      </c>
    </row>
    <row r="7" spans="1:9" ht="39.75" customHeight="1">
      <c r="A7" s="158" t="s">
        <v>44</v>
      </c>
      <c r="B7" s="108">
        <v>13</v>
      </c>
      <c r="C7" s="108">
        <v>37</v>
      </c>
      <c r="D7" s="109">
        <f aca="true" t="shared" si="0" ref="D7:E23">C7-B7</f>
        <v>24</v>
      </c>
      <c r="E7" s="159" t="s">
        <v>93</v>
      </c>
      <c r="F7" s="36"/>
      <c r="G7" s="37"/>
      <c r="I7" s="39"/>
    </row>
    <row r="8" spans="1:9" ht="44.25" customHeight="1">
      <c r="A8" s="158" t="s">
        <v>45</v>
      </c>
      <c r="B8" s="108">
        <v>11</v>
      </c>
      <c r="C8" s="108">
        <v>0</v>
      </c>
      <c r="D8" s="109">
        <f t="shared" si="0"/>
        <v>-11</v>
      </c>
      <c r="E8" s="159" t="s">
        <v>93</v>
      </c>
      <c r="F8" s="36"/>
      <c r="G8" s="37"/>
      <c r="I8" s="39"/>
    </row>
    <row r="9" spans="1:9" s="40" customFormat="1" ht="27" customHeight="1">
      <c r="A9" s="158" t="s">
        <v>46</v>
      </c>
      <c r="B9" s="108">
        <v>64</v>
      </c>
      <c r="C9" s="108">
        <v>48</v>
      </c>
      <c r="D9" s="109">
        <f t="shared" si="0"/>
        <v>-16</v>
      </c>
      <c r="E9" s="159">
        <f>ROUND(C9/B9*100,1)</f>
        <v>75</v>
      </c>
      <c r="F9" s="36"/>
      <c r="G9" s="37"/>
      <c r="H9" s="38"/>
      <c r="I9" s="39"/>
    </row>
    <row r="10" spans="1:11" ht="43.5" customHeight="1">
      <c r="A10" s="158" t="s">
        <v>47</v>
      </c>
      <c r="B10" s="108">
        <v>195</v>
      </c>
      <c r="C10" s="108">
        <v>37</v>
      </c>
      <c r="D10" s="109">
        <f t="shared" si="0"/>
        <v>-158</v>
      </c>
      <c r="E10" s="159" t="s">
        <v>93</v>
      </c>
      <c r="F10" s="36"/>
      <c r="G10" s="37"/>
      <c r="I10" s="39"/>
      <c r="K10" s="41"/>
    </row>
    <row r="11" spans="1:9" ht="42" customHeight="1">
      <c r="A11" s="158" t="s">
        <v>48</v>
      </c>
      <c r="B11" s="108">
        <v>95</v>
      </c>
      <c r="C11" s="108">
        <v>260</v>
      </c>
      <c r="D11" s="109">
        <f t="shared" si="0"/>
        <v>165</v>
      </c>
      <c r="E11" s="159">
        <f>ROUND(C11/B11*100,1)</f>
        <v>273.7</v>
      </c>
      <c r="F11" s="36"/>
      <c r="G11" s="37"/>
      <c r="I11" s="39"/>
    </row>
    <row r="12" spans="1:9" ht="19.5" customHeight="1">
      <c r="A12" s="158" t="s">
        <v>49</v>
      </c>
      <c r="B12" s="108">
        <v>0</v>
      </c>
      <c r="C12" s="108">
        <v>3</v>
      </c>
      <c r="D12" s="109">
        <f t="shared" si="0"/>
        <v>3</v>
      </c>
      <c r="E12" s="159" t="s">
        <v>93</v>
      </c>
      <c r="F12" s="36"/>
      <c r="G12" s="37"/>
      <c r="I12" s="102"/>
    </row>
    <row r="13" spans="1:9" ht="41.25" customHeight="1">
      <c r="A13" s="158" t="s">
        <v>50</v>
      </c>
      <c r="B13" s="108">
        <v>141</v>
      </c>
      <c r="C13" s="108">
        <v>3</v>
      </c>
      <c r="D13" s="109">
        <f t="shared" si="0"/>
        <v>-138</v>
      </c>
      <c r="E13" s="159">
        <f>ROUND(C13/B13*100,1)</f>
        <v>2.1</v>
      </c>
      <c r="F13" s="36"/>
      <c r="G13" s="37"/>
      <c r="I13" s="39"/>
    </row>
    <row r="14" spans="1:9" ht="41.25" customHeight="1">
      <c r="A14" s="158" t="s">
        <v>51</v>
      </c>
      <c r="B14" s="108">
        <v>58</v>
      </c>
      <c r="C14" s="108">
        <v>1</v>
      </c>
      <c r="D14" s="109">
        <f t="shared" si="0"/>
        <v>-57</v>
      </c>
      <c r="E14" s="159">
        <f>ROUND(C14/B14*100,1)</f>
        <v>1.7</v>
      </c>
      <c r="F14" s="36"/>
      <c r="G14" s="37"/>
      <c r="I14" s="39"/>
    </row>
    <row r="15" spans="1:9" ht="42" customHeight="1">
      <c r="A15" s="158" t="s">
        <v>52</v>
      </c>
      <c r="B15" s="108">
        <v>20</v>
      </c>
      <c r="C15" s="108">
        <v>0</v>
      </c>
      <c r="D15" s="109">
        <f t="shared" si="0"/>
        <v>-20</v>
      </c>
      <c r="E15" s="159" t="s">
        <v>93</v>
      </c>
      <c r="F15" s="36"/>
      <c r="G15" s="37"/>
      <c r="I15" s="39"/>
    </row>
    <row r="16" spans="1:9" ht="23.25" customHeight="1">
      <c r="A16" s="158" t="s">
        <v>53</v>
      </c>
      <c r="B16" s="108">
        <v>151</v>
      </c>
      <c r="C16" s="108">
        <v>16</v>
      </c>
      <c r="D16" s="109">
        <f t="shared" si="0"/>
        <v>-135</v>
      </c>
      <c r="E16" s="159">
        <f>ROUND(C16/B16*100,1)</f>
        <v>10.6</v>
      </c>
      <c r="F16" s="36"/>
      <c r="G16" s="37"/>
      <c r="I16" s="39"/>
    </row>
    <row r="17" spans="1:9" ht="22.5" customHeight="1">
      <c r="A17" s="158" t="s">
        <v>54</v>
      </c>
      <c r="B17" s="108">
        <v>0</v>
      </c>
      <c r="C17" s="108">
        <v>0</v>
      </c>
      <c r="D17" s="109">
        <f t="shared" si="0"/>
        <v>0</v>
      </c>
      <c r="E17" s="159" t="s">
        <v>93</v>
      </c>
      <c r="F17" s="36"/>
      <c r="G17" s="37"/>
      <c r="I17" s="39"/>
    </row>
    <row r="18" spans="1:9" ht="22.5" customHeight="1">
      <c r="A18" s="158" t="s">
        <v>55</v>
      </c>
      <c r="B18" s="108">
        <v>35</v>
      </c>
      <c r="C18" s="108">
        <v>0</v>
      </c>
      <c r="D18" s="109">
        <f t="shared" si="0"/>
        <v>-35</v>
      </c>
      <c r="E18" s="159" t="s">
        <v>93</v>
      </c>
      <c r="F18" s="36"/>
      <c r="G18" s="37"/>
      <c r="I18" s="39"/>
    </row>
    <row r="19" spans="1:9" ht="38.25" customHeight="1">
      <c r="A19" s="158" t="s">
        <v>56</v>
      </c>
      <c r="B19" s="108">
        <v>620</v>
      </c>
      <c r="C19" s="108">
        <v>108</v>
      </c>
      <c r="D19" s="109">
        <f t="shared" si="0"/>
        <v>-512</v>
      </c>
      <c r="E19" s="159">
        <f>ROUND(C19/B19*100,1)</f>
        <v>17.4</v>
      </c>
      <c r="F19" s="36"/>
      <c r="G19" s="37"/>
      <c r="I19" s="103"/>
    </row>
    <row r="20" spans="1:9" ht="35.25" customHeight="1">
      <c r="A20" s="158" t="s">
        <v>57</v>
      </c>
      <c r="B20" s="108">
        <v>6</v>
      </c>
      <c r="C20" s="108">
        <v>109</v>
      </c>
      <c r="D20" s="109">
        <f t="shared" si="0"/>
        <v>103</v>
      </c>
      <c r="E20" s="159">
        <f>ROUND(C20/B20*100,1)</f>
        <v>1816.7</v>
      </c>
      <c r="F20" s="36"/>
      <c r="G20" s="37"/>
      <c r="I20" s="39"/>
    </row>
    <row r="21" spans="1:9" ht="41.25" customHeight="1">
      <c r="A21" s="158" t="s">
        <v>58</v>
      </c>
      <c r="B21" s="108">
        <v>1550</v>
      </c>
      <c r="C21" s="108">
        <v>801</v>
      </c>
      <c r="D21" s="109">
        <f t="shared" si="0"/>
        <v>-749</v>
      </c>
      <c r="E21" s="159">
        <f>ROUND(C21/B21*100,1)</f>
        <v>51.7</v>
      </c>
      <c r="F21" s="36"/>
      <c r="G21" s="37"/>
      <c r="I21" s="39"/>
    </row>
    <row r="22" spans="1:9" ht="19.5" customHeight="1">
      <c r="A22" s="158" t="s">
        <v>59</v>
      </c>
      <c r="B22" s="108">
        <v>384</v>
      </c>
      <c r="C22" s="108">
        <v>1036</v>
      </c>
      <c r="D22" s="109">
        <f t="shared" si="0"/>
        <v>652</v>
      </c>
      <c r="E22" s="159">
        <f>ROUND(C22/B22*100,1)</f>
        <v>269.8</v>
      </c>
      <c r="F22" s="36"/>
      <c r="G22" s="37"/>
      <c r="I22" s="39"/>
    </row>
    <row r="23" spans="1:9" ht="39" customHeight="1">
      <c r="A23" s="158" t="s">
        <v>60</v>
      </c>
      <c r="B23" s="108">
        <v>1398</v>
      </c>
      <c r="C23" s="108">
        <v>270</v>
      </c>
      <c r="D23" s="109">
        <f t="shared" si="0"/>
        <v>-1128</v>
      </c>
      <c r="E23" s="160">
        <f t="shared" si="0"/>
        <v>-1398</v>
      </c>
      <c r="F23" s="36"/>
      <c r="G23" s="37"/>
      <c r="I23" s="39"/>
    </row>
    <row r="24" spans="1:9" ht="38.25" customHeight="1">
      <c r="A24" s="158" t="s">
        <v>61</v>
      </c>
      <c r="B24" s="108">
        <v>15</v>
      </c>
      <c r="C24" s="108">
        <v>4</v>
      </c>
      <c r="D24" s="109">
        <f>C24-B24</f>
        <v>-11</v>
      </c>
      <c r="E24" s="160" t="s">
        <v>93</v>
      </c>
      <c r="F24" s="36"/>
      <c r="G24" s="37"/>
      <c r="I24" s="39"/>
    </row>
    <row r="25" spans="1:9" ht="22.5" customHeight="1">
      <c r="A25" s="158" t="s">
        <v>62</v>
      </c>
      <c r="B25" s="108">
        <v>0</v>
      </c>
      <c r="C25" s="108">
        <v>0</v>
      </c>
      <c r="D25" s="109">
        <f>C25-B25</f>
        <v>0</v>
      </c>
      <c r="E25" s="160" t="s">
        <v>93</v>
      </c>
      <c r="F25" s="36"/>
      <c r="G25" s="37"/>
      <c r="I25" s="39"/>
    </row>
    <row r="26" spans="1:9" ht="15.75">
      <c r="A26" s="42"/>
      <c r="B26" s="42"/>
      <c r="C26" s="42"/>
      <c r="D26" s="42"/>
      <c r="E26" s="42"/>
      <c r="I26" s="39"/>
    </row>
    <row r="27" spans="1:5" ht="12.75">
      <c r="A27" s="42"/>
      <c r="B27" s="42"/>
      <c r="C27" s="42"/>
      <c r="D27" s="42"/>
      <c r="E27" s="42"/>
    </row>
  </sheetData>
  <sheetProtection/>
  <mergeCells count="5">
    <mergeCell ref="A1:E1"/>
    <mergeCell ref="A2:E2"/>
    <mergeCell ref="A4:A5"/>
    <mergeCell ref="D4:E4"/>
    <mergeCell ref="B4:C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A1" sqref="A1:E1"/>
    </sheetView>
  </sheetViews>
  <sheetFormatPr defaultColWidth="8.8515625" defaultRowHeight="15"/>
  <cols>
    <col min="1" max="1" width="58.421875" style="38" customWidth="1"/>
    <col min="2" max="3" width="15.7109375" style="38" customWidth="1"/>
    <col min="4" max="5" width="10.7109375" style="38" customWidth="1"/>
    <col min="6" max="6" width="8.8515625" style="38" customWidth="1"/>
    <col min="7" max="7" width="10.8515625" style="38" bestFit="1" customWidth="1"/>
    <col min="8" max="16384" width="8.8515625" style="38" customWidth="1"/>
  </cols>
  <sheetData>
    <row r="1" spans="1:5" s="112" customFormat="1" ht="53.25" customHeight="1">
      <c r="A1" s="290" t="s">
        <v>103</v>
      </c>
      <c r="B1" s="290"/>
      <c r="C1" s="290"/>
      <c r="D1" s="290"/>
      <c r="E1" s="290"/>
    </row>
    <row r="2" spans="1:5" s="33" customFormat="1" ht="20.25" customHeight="1">
      <c r="A2" s="291" t="s">
        <v>63</v>
      </c>
      <c r="B2" s="291"/>
      <c r="C2" s="291"/>
      <c r="D2" s="291"/>
      <c r="E2" s="291"/>
    </row>
    <row r="3" spans="1:5" s="33" customFormat="1" ht="26.25" customHeight="1">
      <c r="A3" s="100"/>
      <c r="B3" s="100"/>
      <c r="C3" s="100"/>
      <c r="D3" s="100"/>
      <c r="E3" s="100"/>
    </row>
    <row r="4" spans="1:5" s="35" customFormat="1" ht="27.75" customHeight="1">
      <c r="A4" s="292"/>
      <c r="B4" s="294" t="s">
        <v>144</v>
      </c>
      <c r="C4" s="295"/>
      <c r="D4" s="293" t="s">
        <v>89</v>
      </c>
      <c r="E4" s="293"/>
    </row>
    <row r="5" spans="1:5" s="35" customFormat="1" ht="37.5" customHeight="1">
      <c r="A5" s="292"/>
      <c r="B5" s="177" t="s">
        <v>94</v>
      </c>
      <c r="C5" s="177" t="s">
        <v>111</v>
      </c>
      <c r="D5" s="104" t="s">
        <v>91</v>
      </c>
      <c r="E5" s="104" t="s">
        <v>2</v>
      </c>
    </row>
    <row r="6" spans="1:7" s="44" customFormat="1" ht="34.5" customHeight="1">
      <c r="A6" s="161" t="s">
        <v>115</v>
      </c>
      <c r="B6" s="43">
        <f>SUM(B7:B15)</f>
        <v>4756</v>
      </c>
      <c r="C6" s="43">
        <f>SUM(C7:C15)</f>
        <v>2733</v>
      </c>
      <c r="D6" s="43">
        <f>C6-B6</f>
        <v>-2023</v>
      </c>
      <c r="E6" s="162">
        <f>ROUND(C6/B6*100,1)</f>
        <v>57.5</v>
      </c>
      <c r="G6" s="45"/>
    </row>
    <row r="7" spans="1:11" ht="51" customHeight="1">
      <c r="A7" s="163" t="s">
        <v>64</v>
      </c>
      <c r="B7" s="46">
        <v>597</v>
      </c>
      <c r="C7" s="46">
        <v>325</v>
      </c>
      <c r="D7" s="47">
        <f aca="true" t="shared" si="0" ref="D7:D15">C7-B7</f>
        <v>-272</v>
      </c>
      <c r="E7" s="164">
        <f aca="true" t="shared" si="1" ref="E7:E15">ROUND(C7/B7*100,1)</f>
        <v>54.4</v>
      </c>
      <c r="G7" s="45"/>
      <c r="H7" s="48"/>
      <c r="K7" s="48"/>
    </row>
    <row r="8" spans="1:11" ht="35.25" customHeight="1">
      <c r="A8" s="163" t="s">
        <v>65</v>
      </c>
      <c r="B8" s="46">
        <v>1328</v>
      </c>
      <c r="C8" s="46">
        <v>810</v>
      </c>
      <c r="D8" s="47">
        <f t="shared" si="0"/>
        <v>-518</v>
      </c>
      <c r="E8" s="164">
        <f t="shared" si="1"/>
        <v>61</v>
      </c>
      <c r="G8" s="45"/>
      <c r="H8" s="48"/>
      <c r="K8" s="48"/>
    </row>
    <row r="9" spans="1:11" s="40" customFormat="1" ht="25.5" customHeight="1">
      <c r="A9" s="163" t="s">
        <v>66</v>
      </c>
      <c r="B9" s="46">
        <v>1207</v>
      </c>
      <c r="C9" s="46">
        <v>598</v>
      </c>
      <c r="D9" s="47">
        <f t="shared" si="0"/>
        <v>-609</v>
      </c>
      <c r="E9" s="164">
        <f t="shared" si="1"/>
        <v>49.5</v>
      </c>
      <c r="F9" s="38"/>
      <c r="G9" s="45"/>
      <c r="H9" s="48"/>
      <c r="I9" s="38"/>
      <c r="K9" s="48"/>
    </row>
    <row r="10" spans="1:11" ht="36.75" customHeight="1">
      <c r="A10" s="163" t="s">
        <v>67</v>
      </c>
      <c r="B10" s="46">
        <v>124</v>
      </c>
      <c r="C10" s="46">
        <v>134</v>
      </c>
      <c r="D10" s="47">
        <f t="shared" si="0"/>
        <v>10</v>
      </c>
      <c r="E10" s="164">
        <f t="shared" si="1"/>
        <v>108.1</v>
      </c>
      <c r="G10" s="45"/>
      <c r="H10" s="48"/>
      <c r="K10" s="48"/>
    </row>
    <row r="11" spans="1:11" ht="28.5" customHeight="1">
      <c r="A11" s="163" t="s">
        <v>68</v>
      </c>
      <c r="B11" s="46">
        <v>434</v>
      </c>
      <c r="C11" s="46">
        <v>210</v>
      </c>
      <c r="D11" s="47">
        <f t="shared" si="0"/>
        <v>-224</v>
      </c>
      <c r="E11" s="164">
        <f t="shared" si="1"/>
        <v>48.4</v>
      </c>
      <c r="G11" s="45"/>
      <c r="H11" s="48"/>
      <c r="K11" s="48"/>
    </row>
    <row r="12" spans="1:11" ht="59.25" customHeight="1">
      <c r="A12" s="163" t="s">
        <v>69</v>
      </c>
      <c r="B12" s="46">
        <v>51</v>
      </c>
      <c r="C12" s="46">
        <v>8</v>
      </c>
      <c r="D12" s="47">
        <f t="shared" si="0"/>
        <v>-43</v>
      </c>
      <c r="E12" s="164">
        <f t="shared" si="1"/>
        <v>15.7</v>
      </c>
      <c r="G12" s="45"/>
      <c r="H12" s="48"/>
      <c r="K12" s="48"/>
    </row>
    <row r="13" spans="1:18" ht="30.75" customHeight="1">
      <c r="A13" s="163" t="s">
        <v>70</v>
      </c>
      <c r="B13" s="46">
        <v>276</v>
      </c>
      <c r="C13" s="46">
        <v>383</v>
      </c>
      <c r="D13" s="47">
        <f t="shared" si="0"/>
        <v>107</v>
      </c>
      <c r="E13" s="164">
        <f t="shared" si="1"/>
        <v>138.8</v>
      </c>
      <c r="G13" s="45"/>
      <c r="H13" s="48"/>
      <c r="K13" s="48"/>
      <c r="R13" s="49"/>
    </row>
    <row r="14" spans="1:18" ht="75" customHeight="1">
      <c r="A14" s="163" t="s">
        <v>71</v>
      </c>
      <c r="B14" s="46">
        <v>252</v>
      </c>
      <c r="C14" s="46">
        <v>101</v>
      </c>
      <c r="D14" s="47">
        <f t="shared" si="0"/>
        <v>-151</v>
      </c>
      <c r="E14" s="164">
        <f t="shared" si="1"/>
        <v>40.1</v>
      </c>
      <c r="G14" s="45"/>
      <c r="H14" s="48"/>
      <c r="K14" s="48"/>
      <c r="R14" s="49"/>
    </row>
    <row r="15" spans="1:18" ht="33" customHeight="1">
      <c r="A15" s="163" t="s">
        <v>72</v>
      </c>
      <c r="B15" s="46">
        <v>487</v>
      </c>
      <c r="C15" s="46">
        <v>164</v>
      </c>
      <c r="D15" s="47">
        <f t="shared" si="0"/>
        <v>-323</v>
      </c>
      <c r="E15" s="164">
        <f t="shared" si="1"/>
        <v>33.7</v>
      </c>
      <c r="G15" s="45"/>
      <c r="H15" s="48"/>
      <c r="K15" s="48"/>
      <c r="R15" s="49"/>
    </row>
    <row r="16" spans="1:18" ht="12.75">
      <c r="A16" s="42"/>
      <c r="B16" s="42"/>
      <c r="C16" s="42"/>
      <c r="D16" s="42"/>
      <c r="R16" s="49"/>
    </row>
    <row r="17" spans="1:18" ht="12.75">
      <c r="A17" s="42"/>
      <c r="B17" s="42"/>
      <c r="C17" s="42"/>
      <c r="D17" s="42"/>
      <c r="R17" s="49"/>
    </row>
    <row r="18" ht="12.75">
      <c r="R18" s="49"/>
    </row>
    <row r="19" ht="12.75">
      <c r="R19" s="49"/>
    </row>
    <row r="20" ht="12.75">
      <c r="R20" s="49"/>
    </row>
    <row r="21" ht="12.75">
      <c r="R21" s="49"/>
    </row>
  </sheetData>
  <sheetProtection/>
  <mergeCells count="5">
    <mergeCell ref="A1:E1"/>
    <mergeCell ref="A2:E2"/>
    <mergeCell ref="A4:A5"/>
    <mergeCell ref="D4:E4"/>
    <mergeCell ref="B4:C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43"/>
  <sheetViews>
    <sheetView view="pageBreakPreview" zoomScale="80" zoomScaleSheetLayoutView="80" zoomScalePageLayoutView="0" workbookViewId="0" topLeftCell="A1">
      <selection activeCell="B3" sqref="B3:B4"/>
    </sheetView>
  </sheetViews>
  <sheetFormatPr defaultColWidth="9.140625" defaultRowHeight="15"/>
  <cols>
    <col min="1" max="1" width="75.8515625" style="122" customWidth="1"/>
    <col min="2" max="2" width="11.7109375" style="122" customWidth="1"/>
    <col min="3" max="3" width="11.7109375" style="123" customWidth="1"/>
    <col min="4" max="4" width="10.421875" style="122" customWidth="1"/>
    <col min="5" max="5" width="15.421875" style="242" customWidth="1"/>
    <col min="6" max="16384" width="9.140625" style="1" customWidth="1"/>
  </cols>
  <sheetData>
    <row r="1" spans="1:5" s="133" customFormat="1" ht="27" customHeight="1">
      <c r="A1" s="296" t="s">
        <v>181</v>
      </c>
      <c r="B1" s="296"/>
      <c r="C1" s="296"/>
      <c r="D1" s="296"/>
      <c r="E1" s="296"/>
    </row>
    <row r="2" spans="1:5" s="134" customFormat="1" ht="24.75" customHeight="1">
      <c r="A2" s="297" t="s">
        <v>152</v>
      </c>
      <c r="B2" s="297"/>
      <c r="C2" s="297"/>
      <c r="D2" s="297"/>
      <c r="E2" s="297"/>
    </row>
    <row r="3" spans="1:5" ht="19.5" customHeight="1">
      <c r="A3" s="298" t="s">
        <v>0</v>
      </c>
      <c r="B3" s="299" t="s">
        <v>94</v>
      </c>
      <c r="C3" s="299" t="s">
        <v>111</v>
      </c>
      <c r="D3" s="300" t="s">
        <v>1</v>
      </c>
      <c r="E3" s="300"/>
    </row>
    <row r="4" spans="1:5" ht="30" customHeight="1">
      <c r="A4" s="298"/>
      <c r="B4" s="299"/>
      <c r="C4" s="299"/>
      <c r="D4" s="124" t="s">
        <v>2</v>
      </c>
      <c r="E4" s="125" t="s">
        <v>16</v>
      </c>
    </row>
    <row r="5" spans="1:5" ht="25.5" customHeight="1">
      <c r="A5" s="181" t="s">
        <v>153</v>
      </c>
      <c r="B5" s="182">
        <v>47.654</v>
      </c>
      <c r="C5" s="182">
        <v>47.167</v>
      </c>
      <c r="D5" s="183">
        <f aca="true" t="shared" si="0" ref="D5:D10">ROUND(C5/B5*100,1)</f>
        <v>99</v>
      </c>
      <c r="E5" s="184">
        <f>(C5-B5)</f>
        <v>-0.4870000000000019</v>
      </c>
    </row>
    <row r="6" spans="1:5" s="2" customFormat="1" ht="21.75" customHeight="1">
      <c r="A6" s="185" t="s">
        <v>154</v>
      </c>
      <c r="B6" s="186">
        <v>24.821</v>
      </c>
      <c r="C6" s="186">
        <v>25.21</v>
      </c>
      <c r="D6" s="187">
        <f t="shared" si="0"/>
        <v>101.6</v>
      </c>
      <c r="E6" s="188">
        <f>C6-B6</f>
        <v>0.38899999999999935</v>
      </c>
    </row>
    <row r="7" spans="1:5" ht="38.25" customHeight="1">
      <c r="A7" s="189" t="s">
        <v>155</v>
      </c>
      <c r="B7" s="190">
        <v>33.892</v>
      </c>
      <c r="C7" s="190">
        <v>39.449</v>
      </c>
      <c r="D7" s="191">
        <f t="shared" si="0"/>
        <v>116.4</v>
      </c>
      <c r="E7" s="191">
        <f aca="true" t="shared" si="1" ref="E7:E12">C7-B7</f>
        <v>5.556999999999995</v>
      </c>
    </row>
    <row r="8" spans="1:5" ht="22.5" customHeight="1">
      <c r="A8" s="192" t="s">
        <v>156</v>
      </c>
      <c r="B8" s="193">
        <v>13.667</v>
      </c>
      <c r="C8" s="193">
        <v>20.947</v>
      </c>
      <c r="D8" s="191">
        <f t="shared" si="0"/>
        <v>153.3</v>
      </c>
      <c r="E8" s="191">
        <f t="shared" si="1"/>
        <v>7.279999999999999</v>
      </c>
    </row>
    <row r="9" spans="1:6" ht="33" customHeight="1">
      <c r="A9" s="194" t="s">
        <v>157</v>
      </c>
      <c r="B9" s="195">
        <v>40.3</v>
      </c>
      <c r="C9" s="195">
        <v>53.1</v>
      </c>
      <c r="D9" s="301" t="s">
        <v>182</v>
      </c>
      <c r="E9" s="302"/>
      <c r="F9" s="171"/>
    </row>
    <row r="10" spans="1:6" s="2" customFormat="1" ht="35.25" customHeight="1">
      <c r="A10" s="196" t="s">
        <v>158</v>
      </c>
      <c r="B10" s="197">
        <v>19.831</v>
      </c>
      <c r="C10" s="197">
        <v>18.084</v>
      </c>
      <c r="D10" s="198">
        <f t="shared" si="0"/>
        <v>91.2</v>
      </c>
      <c r="E10" s="199">
        <f t="shared" si="1"/>
        <v>-1.7469999999999999</v>
      </c>
      <c r="F10" s="171"/>
    </row>
    <row r="11" spans="1:6" ht="25.5" customHeight="1">
      <c r="A11" s="200" t="s">
        <v>183</v>
      </c>
      <c r="B11" s="239">
        <v>38</v>
      </c>
      <c r="C11" s="239">
        <v>54</v>
      </c>
      <c r="D11" s="201">
        <f>ROUND(C11/B11*100,1)</f>
        <v>142.1</v>
      </c>
      <c r="E11" s="240">
        <f t="shared" si="1"/>
        <v>16</v>
      </c>
      <c r="F11" s="171"/>
    </row>
    <row r="12" spans="1:6" ht="24.75" customHeight="1">
      <c r="A12" s="185" t="s">
        <v>184</v>
      </c>
      <c r="B12" s="239">
        <v>625</v>
      </c>
      <c r="C12" s="239">
        <v>549</v>
      </c>
      <c r="D12" s="187">
        <f>ROUND(C12/B12*100,1)</f>
        <v>87.8</v>
      </c>
      <c r="E12" s="241">
        <f t="shared" si="1"/>
        <v>-76</v>
      </c>
      <c r="F12" s="171"/>
    </row>
    <row r="13" spans="1:6" s="244" customFormat="1" ht="25.5" customHeight="1">
      <c r="A13" s="243" t="s">
        <v>159</v>
      </c>
      <c r="B13" s="207">
        <v>42.4</v>
      </c>
      <c r="C13" s="207">
        <v>39.2</v>
      </c>
      <c r="D13" s="301" t="s">
        <v>190</v>
      </c>
      <c r="E13" s="302"/>
      <c r="F13" s="171"/>
    </row>
    <row r="14" spans="1:6" ht="19.5" customHeight="1">
      <c r="A14" s="202" t="s">
        <v>160</v>
      </c>
      <c r="B14" s="203">
        <v>8.58</v>
      </c>
      <c r="C14" s="203">
        <v>8.357</v>
      </c>
      <c r="D14" s="204">
        <f>ROUND(C14/B14*100,1)</f>
        <v>97.4</v>
      </c>
      <c r="E14" s="205">
        <f>C14-B14</f>
        <v>-0.22300000000000075</v>
      </c>
      <c r="F14" s="171"/>
    </row>
    <row r="15" spans="1:6" s="245" customFormat="1" ht="23.25" customHeight="1">
      <c r="A15" s="206" t="s">
        <v>161</v>
      </c>
      <c r="B15" s="207">
        <v>92.1</v>
      </c>
      <c r="C15" s="207">
        <v>85.6</v>
      </c>
      <c r="D15" s="301" t="s">
        <v>191</v>
      </c>
      <c r="E15" s="302"/>
      <c r="F15" s="171"/>
    </row>
    <row r="16" spans="1:6" ht="24.75" customHeight="1">
      <c r="A16" s="208" t="s">
        <v>162</v>
      </c>
      <c r="B16" s="190">
        <v>3.828</v>
      </c>
      <c r="C16" s="190">
        <v>3.488</v>
      </c>
      <c r="D16" s="191">
        <f>ROUND(C16/B16*100,1)</f>
        <v>91.1</v>
      </c>
      <c r="E16" s="191">
        <f>C16-B16</f>
        <v>-0.33999999999999986</v>
      </c>
      <c r="F16" s="171"/>
    </row>
    <row r="17" spans="1:6" s="244" customFormat="1" ht="23.25" customHeight="1">
      <c r="A17" s="209" t="s">
        <v>163</v>
      </c>
      <c r="B17" s="210">
        <v>92.3</v>
      </c>
      <c r="C17" s="210">
        <v>85.8</v>
      </c>
      <c r="D17" s="301" t="s">
        <v>192</v>
      </c>
      <c r="E17" s="302"/>
      <c r="F17" s="171"/>
    </row>
    <row r="18" spans="1:6" s="2" customFormat="1" ht="22.5" customHeight="1">
      <c r="A18" s="211" t="s">
        <v>164</v>
      </c>
      <c r="B18" s="212">
        <v>76</v>
      </c>
      <c r="C18" s="212">
        <v>145</v>
      </c>
      <c r="D18" s="191">
        <f>ROUND(C18/B18*100,1)</f>
        <v>190.8</v>
      </c>
      <c r="E18" s="212">
        <f>C18-B18</f>
        <v>69</v>
      </c>
      <c r="F18" s="171"/>
    </row>
    <row r="19" spans="1:6" s="2" customFormat="1" ht="38.25" customHeight="1">
      <c r="A19" s="213" t="s">
        <v>165</v>
      </c>
      <c r="B19" s="214">
        <v>14.255</v>
      </c>
      <c r="C19" s="214">
        <v>12.487</v>
      </c>
      <c r="D19" s="215">
        <f aca="true" t="shared" si="2" ref="D19:D24">ROUND(C19/B19*100,1)</f>
        <v>87.6</v>
      </c>
      <c r="E19" s="215">
        <f aca="true" t="shared" si="3" ref="E19:E24">C19-B19</f>
        <v>-1.7680000000000007</v>
      </c>
      <c r="F19" s="171"/>
    </row>
    <row r="20" spans="1:6" s="244" customFormat="1" ht="22.5" customHeight="1">
      <c r="A20" s="216" t="s">
        <v>166</v>
      </c>
      <c r="B20" s="217">
        <v>14.164</v>
      </c>
      <c r="C20" s="217">
        <v>12.409</v>
      </c>
      <c r="D20" s="218">
        <f t="shared" si="2"/>
        <v>87.6</v>
      </c>
      <c r="E20" s="219">
        <f t="shared" si="3"/>
        <v>-1.754999999999999</v>
      </c>
      <c r="F20" s="171"/>
    </row>
    <row r="21" spans="1:6" s="2" customFormat="1" ht="21.75" customHeight="1">
      <c r="A21" s="202" t="s">
        <v>167</v>
      </c>
      <c r="B21" s="203">
        <v>135.329</v>
      </c>
      <c r="C21" s="203">
        <v>134.657</v>
      </c>
      <c r="D21" s="218">
        <f t="shared" si="2"/>
        <v>99.5</v>
      </c>
      <c r="E21" s="219">
        <f t="shared" si="3"/>
        <v>-0.671999999999997</v>
      </c>
      <c r="F21" s="171"/>
    </row>
    <row r="22" spans="1:6" s="246" customFormat="1" ht="18.75" customHeight="1">
      <c r="A22" s="216" t="s">
        <v>166</v>
      </c>
      <c r="B22" s="203">
        <v>46.519</v>
      </c>
      <c r="C22" s="203">
        <v>46.001</v>
      </c>
      <c r="D22" s="218">
        <f t="shared" si="2"/>
        <v>98.9</v>
      </c>
      <c r="E22" s="219">
        <f t="shared" si="3"/>
        <v>-0.5180000000000007</v>
      </c>
      <c r="F22" s="171"/>
    </row>
    <row r="23" spans="1:6" ht="21" customHeight="1">
      <c r="A23" s="202" t="s">
        <v>168</v>
      </c>
      <c r="B23" s="203">
        <v>34.892</v>
      </c>
      <c r="C23" s="203">
        <v>35.692</v>
      </c>
      <c r="D23" s="220">
        <f t="shared" si="2"/>
        <v>102.3</v>
      </c>
      <c r="E23" s="205">
        <f t="shared" si="3"/>
        <v>0.7999999999999972</v>
      </c>
      <c r="F23" s="171"/>
    </row>
    <row r="24" spans="1:6" s="244" customFormat="1" ht="25.5" customHeight="1">
      <c r="A24" s="202" t="s">
        <v>169</v>
      </c>
      <c r="B24" s="203">
        <v>1.419</v>
      </c>
      <c r="C24" s="203">
        <v>1.201</v>
      </c>
      <c r="D24" s="220">
        <f t="shared" si="2"/>
        <v>84.6</v>
      </c>
      <c r="E24" s="205">
        <f t="shared" si="3"/>
        <v>-0.21799999999999997</v>
      </c>
      <c r="F24" s="171"/>
    </row>
    <row r="25" spans="1:6" s="244" customFormat="1" ht="24" customHeight="1">
      <c r="A25" s="208" t="s">
        <v>170</v>
      </c>
      <c r="B25" s="190">
        <v>3</v>
      </c>
      <c r="C25" s="190">
        <v>2.5</v>
      </c>
      <c r="D25" s="303" t="s">
        <v>193</v>
      </c>
      <c r="E25" s="304"/>
      <c r="F25" s="171"/>
    </row>
    <row r="26" spans="1:6" s="244" customFormat="1" ht="38.25" customHeight="1">
      <c r="A26" s="211" t="s">
        <v>171</v>
      </c>
      <c r="B26" s="203">
        <v>16.6</v>
      </c>
      <c r="C26" s="203">
        <v>19.2</v>
      </c>
      <c r="D26" s="303" t="s">
        <v>194</v>
      </c>
      <c r="E26" s="304"/>
      <c r="F26" s="171"/>
    </row>
    <row r="27" spans="1:6" ht="39.75" customHeight="1">
      <c r="A27" s="221" t="s">
        <v>172</v>
      </c>
      <c r="B27" s="203">
        <v>10.416</v>
      </c>
      <c r="C27" s="203">
        <v>11.2</v>
      </c>
      <c r="D27" s="222">
        <f>ROUND(C27/B27*100,1)</f>
        <v>107.5</v>
      </c>
      <c r="E27" s="223">
        <f>C27-B27</f>
        <v>0.7839999999999989</v>
      </c>
      <c r="F27" s="171"/>
    </row>
    <row r="28" spans="1:6" ht="28.5" customHeight="1">
      <c r="A28" s="213" t="s">
        <v>173</v>
      </c>
      <c r="B28" s="182">
        <v>52.67</v>
      </c>
      <c r="C28" s="182">
        <v>54.431</v>
      </c>
      <c r="D28" s="183">
        <f>ROUND(C28/B28*100,1)</f>
        <v>103.3</v>
      </c>
      <c r="E28" s="184">
        <f>C28-B28</f>
        <v>1.7609999999999957</v>
      </c>
      <c r="F28" s="171"/>
    </row>
    <row r="29" spans="1:6" ht="26.25" customHeight="1">
      <c r="A29" s="224" t="s">
        <v>174</v>
      </c>
      <c r="B29" s="225">
        <v>49.201</v>
      </c>
      <c r="C29" s="226">
        <v>51.076</v>
      </c>
      <c r="D29" s="227">
        <f>ROUND(C29/B29*100,1)</f>
        <v>103.8</v>
      </c>
      <c r="E29" s="228">
        <f>C29-B29</f>
        <v>1.875</v>
      </c>
      <c r="F29" s="171"/>
    </row>
    <row r="30" spans="1:6" s="244" customFormat="1" ht="28.5" customHeight="1">
      <c r="A30" s="189" t="s">
        <v>175</v>
      </c>
      <c r="B30" s="229">
        <v>43.139</v>
      </c>
      <c r="C30" s="229">
        <v>38.38</v>
      </c>
      <c r="D30" s="218">
        <f>ROUND(C30/B30*100,1)</f>
        <v>89</v>
      </c>
      <c r="E30" s="219">
        <f>C30-B30</f>
        <v>-4.759</v>
      </c>
      <c r="F30" s="249"/>
    </row>
    <row r="31" spans="1:6" s="244" customFormat="1" ht="28.5" customHeight="1">
      <c r="A31" s="206" t="s">
        <v>176</v>
      </c>
      <c r="B31" s="207">
        <v>81.9</v>
      </c>
      <c r="C31" s="207">
        <v>70.5</v>
      </c>
      <c r="D31" s="301" t="s">
        <v>195</v>
      </c>
      <c r="E31" s="302"/>
      <c r="F31" s="248"/>
    </row>
    <row r="32" spans="1:5" ht="12.75" customHeight="1">
      <c r="A32" s="307" t="s">
        <v>185</v>
      </c>
      <c r="B32" s="308"/>
      <c r="C32" s="308"/>
      <c r="D32" s="308"/>
      <c r="E32" s="309"/>
    </row>
    <row r="33" spans="1:5" ht="12.75">
      <c r="A33" s="310"/>
      <c r="B33" s="311"/>
      <c r="C33" s="311"/>
      <c r="D33" s="311"/>
      <c r="E33" s="312"/>
    </row>
    <row r="34" spans="1:5" ht="15.75">
      <c r="A34" s="313" t="s">
        <v>0</v>
      </c>
      <c r="B34" s="313" t="s">
        <v>186</v>
      </c>
      <c r="C34" s="313" t="s">
        <v>187</v>
      </c>
      <c r="D34" s="314" t="s">
        <v>1</v>
      </c>
      <c r="E34" s="315"/>
    </row>
    <row r="35" spans="1:5" ht="15.75">
      <c r="A35" s="313"/>
      <c r="B35" s="313"/>
      <c r="C35" s="313"/>
      <c r="D35" s="124" t="s">
        <v>2</v>
      </c>
      <c r="E35" s="125" t="s">
        <v>189</v>
      </c>
    </row>
    <row r="36" spans="1:5" ht="18.75">
      <c r="A36" s="189" t="s">
        <v>153</v>
      </c>
      <c r="B36" s="190">
        <v>19.541</v>
      </c>
      <c r="C36" s="190">
        <v>19.593</v>
      </c>
      <c r="D36" s="191">
        <f aca="true" t="shared" si="4" ref="D36:D41">ROUND(C36/B36*100,1)</f>
        <v>100.3</v>
      </c>
      <c r="E36" s="230">
        <f>C36-B36</f>
        <v>0.0519999999999996</v>
      </c>
    </row>
    <row r="37" spans="1:5" ht="18.75">
      <c r="A37" s="189" t="s">
        <v>168</v>
      </c>
      <c r="B37" s="190">
        <v>15.142</v>
      </c>
      <c r="C37" s="190">
        <v>15.602</v>
      </c>
      <c r="D37" s="191">
        <f t="shared" si="4"/>
        <v>103</v>
      </c>
      <c r="E37" s="191">
        <f>C37-B37</f>
        <v>0.46000000000000085</v>
      </c>
    </row>
    <row r="38" spans="1:6" ht="27" customHeight="1">
      <c r="A38" s="189" t="s">
        <v>177</v>
      </c>
      <c r="B38" s="231">
        <v>2272</v>
      </c>
      <c r="C38" s="231">
        <v>2791.58</v>
      </c>
      <c r="D38" s="191">
        <f t="shared" si="4"/>
        <v>122.9</v>
      </c>
      <c r="E38" s="180" t="s">
        <v>188</v>
      </c>
      <c r="F38" s="247"/>
    </row>
    <row r="39" spans="1:6" ht="18.75">
      <c r="A39" s="232" t="s">
        <v>178</v>
      </c>
      <c r="B39" s="233">
        <v>4.445</v>
      </c>
      <c r="C39" s="233">
        <v>5.613</v>
      </c>
      <c r="D39" s="191">
        <f t="shared" si="4"/>
        <v>126.3</v>
      </c>
      <c r="E39" s="234">
        <f>C39-B39</f>
        <v>1.1680000000000001</v>
      </c>
      <c r="F39" s="247"/>
    </row>
    <row r="40" spans="1:6" ht="37.5">
      <c r="A40" s="232" t="s">
        <v>179</v>
      </c>
      <c r="B40" s="233" t="s">
        <v>116</v>
      </c>
      <c r="C40" s="233">
        <v>1.951</v>
      </c>
      <c r="D40" s="191" t="s">
        <v>116</v>
      </c>
      <c r="E40" s="234" t="s">
        <v>116</v>
      </c>
      <c r="F40" s="247"/>
    </row>
    <row r="41" spans="1:6" ht="18.75">
      <c r="A41" s="235" t="s">
        <v>109</v>
      </c>
      <c r="B41" s="236">
        <v>5131</v>
      </c>
      <c r="C41" s="236">
        <v>5986.12</v>
      </c>
      <c r="D41" s="234">
        <f t="shared" si="4"/>
        <v>116.7</v>
      </c>
      <c r="E41" s="237" t="s">
        <v>147</v>
      </c>
      <c r="F41" s="247"/>
    </row>
    <row r="42" spans="1:5" ht="19.5" customHeight="1">
      <c r="A42" s="189" t="s">
        <v>180</v>
      </c>
      <c r="B42" s="238">
        <v>4</v>
      </c>
      <c r="C42" s="238">
        <v>3</v>
      </c>
      <c r="D42" s="305" t="s">
        <v>140</v>
      </c>
      <c r="E42" s="305"/>
    </row>
    <row r="43" spans="1:5" ht="15.75">
      <c r="A43" s="306"/>
      <c r="B43" s="306"/>
      <c r="C43" s="306"/>
      <c r="D43" s="306"/>
      <c r="E43" s="306"/>
    </row>
  </sheetData>
  <sheetProtection/>
  <mergeCells count="20">
    <mergeCell ref="D42:E42"/>
    <mergeCell ref="A43:E43"/>
    <mergeCell ref="D31:E31"/>
    <mergeCell ref="A32:E33"/>
    <mergeCell ref="A34:A35"/>
    <mergeCell ref="B34:B35"/>
    <mergeCell ref="C34:C35"/>
    <mergeCell ref="D34:E34"/>
    <mergeCell ref="D9:E9"/>
    <mergeCell ref="D13:E13"/>
    <mergeCell ref="D15:E15"/>
    <mergeCell ref="D17:E17"/>
    <mergeCell ref="D25:E25"/>
    <mergeCell ref="D26:E26"/>
    <mergeCell ref="A1:E1"/>
    <mergeCell ref="A2:E2"/>
    <mergeCell ref="A3:A4"/>
    <mergeCell ref="B3:B4"/>
    <mergeCell ref="C3:C4"/>
    <mergeCell ref="D3:E3"/>
  </mergeCells>
  <printOptions horizontalCentered="1"/>
  <pageMargins left="0.3937007874015748" right="0" top="0" bottom="0" header="0" footer="0"/>
  <pageSetup horizontalDpi="600" verticalDpi="600" orientation="portrait" paperSize="9" scale="78" r:id="rId1"/>
  <rowBreaks count="1" manualBreakCount="1">
    <brk id="4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S107"/>
  <sheetViews>
    <sheetView view="pageBreakPreview" zoomScale="77" zoomScaleNormal="75" zoomScaleSheetLayoutView="77" zoomScalePageLayoutView="0" workbookViewId="0" topLeftCell="A1">
      <pane xSplit="1" ySplit="8" topLeftCell="B9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AC9" sqref="AC9:AD9"/>
    </sheetView>
  </sheetViews>
  <sheetFormatPr defaultColWidth="9.140625" defaultRowHeight="15"/>
  <cols>
    <col min="1" max="1" width="22.7109375" style="6" customWidth="1"/>
    <col min="2" max="3" width="10.00390625" style="6" customWidth="1"/>
    <col min="4" max="4" width="8.57421875" style="6" customWidth="1"/>
    <col min="5" max="5" width="9.28125" style="6" customWidth="1"/>
    <col min="6" max="6" width="9.8515625" style="6" customWidth="1"/>
    <col min="7" max="7" width="8.8515625" style="6" customWidth="1"/>
    <col min="8" max="8" width="7.57421875" style="6" customWidth="1"/>
    <col min="9" max="9" width="8.7109375" style="6" customWidth="1"/>
    <col min="10" max="11" width="10.00390625" style="6" customWidth="1"/>
    <col min="12" max="12" width="7.421875" style="6" customWidth="1"/>
    <col min="13" max="13" width="8.7109375" style="6" customWidth="1"/>
    <col min="14" max="15" width="10.00390625" style="6" customWidth="1"/>
    <col min="16" max="16" width="8.140625" style="6" customWidth="1"/>
    <col min="17" max="17" width="6.57421875" style="6" customWidth="1"/>
    <col min="18" max="18" width="9.8515625" style="6" customWidth="1"/>
    <col min="19" max="19" width="9.57421875" style="6" customWidth="1"/>
    <col min="20" max="20" width="8.7109375" style="6" customWidth="1"/>
    <col min="21" max="22" width="8.28125" style="6" customWidth="1"/>
    <col min="23" max="23" width="7.421875" style="6" customWidth="1"/>
    <col min="24" max="24" width="8.57421875" style="6" customWidth="1"/>
    <col min="25" max="25" width="10.57421875" style="6" customWidth="1"/>
    <col min="26" max="26" width="9.57421875" style="6" customWidth="1"/>
    <col min="27" max="27" width="6.421875" style="6" customWidth="1"/>
    <col min="28" max="28" width="8.421875" style="6" customWidth="1"/>
    <col min="29" max="30" width="8.8515625" style="6" customWidth="1"/>
    <col min="31" max="31" width="7.8515625" style="6" customWidth="1"/>
    <col min="32" max="32" width="8.28125" style="6" customWidth="1"/>
    <col min="33" max="33" width="8.421875" style="6" customWidth="1"/>
    <col min="34" max="34" width="8.8515625" style="6" customWidth="1"/>
    <col min="35" max="35" width="6.7109375" style="6" customWidth="1"/>
    <col min="36" max="36" width="8.8515625" style="6" customWidth="1"/>
    <col min="37" max="37" width="8.57421875" style="6" customWidth="1"/>
    <col min="38" max="38" width="9.421875" style="6" customWidth="1"/>
    <col min="39" max="40" width="7.28125" style="6" customWidth="1"/>
    <col min="41" max="41" width="10.00390625" style="6" customWidth="1"/>
    <col min="42" max="42" width="10.7109375" style="6" customWidth="1"/>
    <col min="43" max="43" width="7.421875" style="6" customWidth="1"/>
    <col min="44" max="44" width="7.7109375" style="6" customWidth="1"/>
    <col min="45" max="45" width="10.28125" style="6" customWidth="1"/>
    <col min="46" max="46" width="9.7109375" style="6" customWidth="1"/>
    <col min="47" max="47" width="6.7109375" style="6" customWidth="1"/>
    <col min="48" max="48" width="8.140625" style="6" customWidth="1"/>
    <col min="49" max="49" width="9.140625" style="6" customWidth="1"/>
    <col min="50" max="50" width="9.00390625" style="6" customWidth="1"/>
    <col min="51" max="51" width="6.57421875" style="6" customWidth="1"/>
    <col min="52" max="52" width="8.28125" style="6" customWidth="1"/>
    <col min="53" max="53" width="8.7109375" style="6" customWidth="1"/>
    <col min="54" max="54" width="9.421875" style="6" customWidth="1"/>
    <col min="55" max="55" width="7.00390625" style="6" customWidth="1"/>
    <col min="56" max="56" width="9.00390625" style="6" customWidth="1"/>
    <col min="57" max="59" width="9.57421875" style="6" customWidth="1"/>
    <col min="60" max="60" width="9.140625" style="6" customWidth="1"/>
    <col min="61" max="61" width="8.421875" style="6" customWidth="1"/>
    <col min="62" max="63" width="10.28125" style="6" customWidth="1"/>
    <col min="64" max="64" width="8.8515625" style="6" customWidth="1"/>
    <col min="65" max="65" width="7.8515625" style="6" customWidth="1"/>
    <col min="66" max="66" width="8.421875" style="6" customWidth="1"/>
    <col min="67" max="67" width="7.8515625" style="6" customWidth="1"/>
    <col min="68" max="68" width="7.421875" style="6" customWidth="1"/>
    <col min="69" max="16384" width="9.140625" style="6" customWidth="1"/>
  </cols>
  <sheetData>
    <row r="1" spans="1:60" ht="21.75" customHeight="1">
      <c r="A1" s="3"/>
      <c r="B1" s="349" t="s">
        <v>98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  <c r="AP1" s="5"/>
      <c r="AQ1" s="5"/>
      <c r="AR1" s="5"/>
      <c r="AS1" s="5"/>
      <c r="AT1" s="5"/>
      <c r="AU1" s="5"/>
      <c r="AW1" s="7"/>
      <c r="AY1" s="7"/>
      <c r="AZ1" s="7"/>
      <c r="BB1" s="8"/>
      <c r="BG1" s="8"/>
      <c r="BH1" s="8"/>
    </row>
    <row r="2" spans="1:67" s="121" customFormat="1" ht="30.75" customHeight="1">
      <c r="A2" s="116"/>
      <c r="B2" s="167"/>
      <c r="C2" s="167"/>
      <c r="D2" s="167"/>
      <c r="E2" s="350" t="s">
        <v>145</v>
      </c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8"/>
      <c r="AP2" s="119" t="s">
        <v>4</v>
      </c>
      <c r="AQ2" s="118"/>
      <c r="AR2" s="118"/>
      <c r="AS2" s="118"/>
      <c r="AT2" s="118"/>
      <c r="AU2" s="118"/>
      <c r="AV2" s="118"/>
      <c r="AW2" s="10"/>
      <c r="AX2" s="10"/>
      <c r="AY2" s="10"/>
      <c r="AZ2" s="10"/>
      <c r="BA2" s="10"/>
      <c r="BB2" s="120"/>
      <c r="BE2" s="120"/>
      <c r="BH2" s="6"/>
      <c r="BI2" s="6"/>
      <c r="BJ2" s="6"/>
      <c r="BK2" s="8"/>
      <c r="BL2" s="320" t="s">
        <v>4</v>
      </c>
      <c r="BM2" s="320"/>
      <c r="BN2" s="320"/>
      <c r="BO2" s="6"/>
    </row>
    <row r="3" spans="1:68" s="115" customFormat="1" ht="20.25" customHeight="1">
      <c r="A3" s="337"/>
      <c r="B3" s="330" t="s">
        <v>5</v>
      </c>
      <c r="C3" s="330"/>
      <c r="D3" s="330"/>
      <c r="E3" s="330"/>
      <c r="F3" s="346" t="s">
        <v>148</v>
      </c>
      <c r="G3" s="347"/>
      <c r="H3" s="347"/>
      <c r="I3" s="348"/>
      <c r="J3" s="321" t="s">
        <v>6</v>
      </c>
      <c r="K3" s="322"/>
      <c r="L3" s="322"/>
      <c r="M3" s="323"/>
      <c r="N3" s="321" t="s">
        <v>102</v>
      </c>
      <c r="O3" s="322"/>
      <c r="P3" s="322"/>
      <c r="Q3" s="323"/>
      <c r="R3" s="321" t="s">
        <v>113</v>
      </c>
      <c r="S3" s="322"/>
      <c r="T3" s="323"/>
      <c r="U3" s="321" t="s">
        <v>7</v>
      </c>
      <c r="V3" s="322"/>
      <c r="W3" s="322"/>
      <c r="X3" s="323"/>
      <c r="Y3" s="321" t="s">
        <v>8</v>
      </c>
      <c r="Z3" s="322"/>
      <c r="AA3" s="322"/>
      <c r="AB3" s="323"/>
      <c r="AC3" s="332" t="s">
        <v>100</v>
      </c>
      <c r="AD3" s="333"/>
      <c r="AE3" s="333"/>
      <c r="AF3" s="333"/>
      <c r="AG3" s="333"/>
      <c r="AH3" s="333"/>
      <c r="AI3" s="333"/>
      <c r="AJ3" s="334"/>
      <c r="AK3" s="321" t="s">
        <v>10</v>
      </c>
      <c r="AL3" s="322"/>
      <c r="AM3" s="322"/>
      <c r="AN3" s="323"/>
      <c r="AO3" s="335" t="s">
        <v>11</v>
      </c>
      <c r="AP3" s="335"/>
      <c r="AQ3" s="335"/>
      <c r="AR3" s="335"/>
      <c r="AS3" s="330" t="s">
        <v>12</v>
      </c>
      <c r="AT3" s="330"/>
      <c r="AU3" s="330"/>
      <c r="AV3" s="330"/>
      <c r="AW3" s="321" t="s">
        <v>13</v>
      </c>
      <c r="AX3" s="322"/>
      <c r="AY3" s="322"/>
      <c r="AZ3" s="323"/>
      <c r="BA3" s="332" t="s">
        <v>151</v>
      </c>
      <c r="BB3" s="333"/>
      <c r="BC3" s="333"/>
      <c r="BD3" s="334"/>
      <c r="BE3" s="321" t="s">
        <v>146</v>
      </c>
      <c r="BF3" s="322"/>
      <c r="BG3" s="323"/>
      <c r="BH3" s="321" t="s">
        <v>105</v>
      </c>
      <c r="BI3" s="322"/>
      <c r="BJ3" s="322"/>
      <c r="BK3" s="322"/>
      <c r="BL3" s="323"/>
      <c r="BM3" s="330" t="s">
        <v>109</v>
      </c>
      <c r="BN3" s="330"/>
      <c r="BO3" s="330"/>
      <c r="BP3" s="330"/>
    </row>
    <row r="4" spans="1:68" s="115" customFormat="1" ht="38.25" customHeight="1">
      <c r="A4" s="338"/>
      <c r="B4" s="330"/>
      <c r="C4" s="330"/>
      <c r="D4" s="330"/>
      <c r="E4" s="330"/>
      <c r="F4" s="324" t="s">
        <v>149</v>
      </c>
      <c r="G4" s="325"/>
      <c r="H4" s="325"/>
      <c r="I4" s="326"/>
      <c r="J4" s="324"/>
      <c r="K4" s="325"/>
      <c r="L4" s="325"/>
      <c r="M4" s="326"/>
      <c r="N4" s="324"/>
      <c r="O4" s="325"/>
      <c r="P4" s="325"/>
      <c r="Q4" s="326"/>
      <c r="R4" s="324"/>
      <c r="S4" s="325"/>
      <c r="T4" s="326"/>
      <c r="U4" s="324"/>
      <c r="V4" s="325"/>
      <c r="W4" s="325"/>
      <c r="X4" s="326"/>
      <c r="Y4" s="324"/>
      <c r="Z4" s="325"/>
      <c r="AA4" s="325"/>
      <c r="AB4" s="326"/>
      <c r="AC4" s="329" t="s">
        <v>101</v>
      </c>
      <c r="AD4" s="336"/>
      <c r="AE4" s="336"/>
      <c r="AF4" s="336"/>
      <c r="AG4" s="324" t="s">
        <v>9</v>
      </c>
      <c r="AH4" s="325"/>
      <c r="AI4" s="325"/>
      <c r="AJ4" s="326"/>
      <c r="AK4" s="324"/>
      <c r="AL4" s="325"/>
      <c r="AM4" s="325"/>
      <c r="AN4" s="326"/>
      <c r="AO4" s="335"/>
      <c r="AP4" s="335"/>
      <c r="AQ4" s="335"/>
      <c r="AR4" s="335"/>
      <c r="AS4" s="330"/>
      <c r="AT4" s="330"/>
      <c r="AU4" s="330"/>
      <c r="AV4" s="330"/>
      <c r="AW4" s="324"/>
      <c r="AX4" s="325"/>
      <c r="AY4" s="325"/>
      <c r="AZ4" s="326"/>
      <c r="BA4" s="321" t="s">
        <v>150</v>
      </c>
      <c r="BB4" s="322"/>
      <c r="BC4" s="322"/>
      <c r="BD4" s="323"/>
      <c r="BE4" s="324"/>
      <c r="BF4" s="325"/>
      <c r="BG4" s="326"/>
      <c r="BH4" s="327"/>
      <c r="BI4" s="328"/>
      <c r="BJ4" s="328"/>
      <c r="BK4" s="328"/>
      <c r="BL4" s="329"/>
      <c r="BM4" s="330"/>
      <c r="BN4" s="330"/>
      <c r="BO4" s="330"/>
      <c r="BP4" s="330"/>
    </row>
    <row r="5" spans="1:68" s="115" customFormat="1" ht="33" customHeight="1">
      <c r="A5" s="338"/>
      <c r="B5" s="340"/>
      <c r="C5" s="340"/>
      <c r="D5" s="340"/>
      <c r="E5" s="340"/>
      <c r="F5" s="327"/>
      <c r="G5" s="328"/>
      <c r="H5" s="328"/>
      <c r="I5" s="329"/>
      <c r="J5" s="327"/>
      <c r="K5" s="328"/>
      <c r="L5" s="328"/>
      <c r="M5" s="329"/>
      <c r="N5" s="327"/>
      <c r="O5" s="328"/>
      <c r="P5" s="328"/>
      <c r="Q5" s="329"/>
      <c r="R5" s="327"/>
      <c r="S5" s="328"/>
      <c r="T5" s="329"/>
      <c r="U5" s="327"/>
      <c r="V5" s="328"/>
      <c r="W5" s="328"/>
      <c r="X5" s="329"/>
      <c r="Y5" s="327"/>
      <c r="Z5" s="328"/>
      <c r="AA5" s="328"/>
      <c r="AB5" s="329"/>
      <c r="AC5" s="334"/>
      <c r="AD5" s="330"/>
      <c r="AE5" s="330"/>
      <c r="AF5" s="330"/>
      <c r="AG5" s="327"/>
      <c r="AH5" s="328"/>
      <c r="AI5" s="328"/>
      <c r="AJ5" s="329"/>
      <c r="AK5" s="327"/>
      <c r="AL5" s="328"/>
      <c r="AM5" s="328"/>
      <c r="AN5" s="329"/>
      <c r="AO5" s="335"/>
      <c r="AP5" s="335"/>
      <c r="AQ5" s="335"/>
      <c r="AR5" s="335"/>
      <c r="AS5" s="330"/>
      <c r="AT5" s="330"/>
      <c r="AU5" s="330"/>
      <c r="AV5" s="330"/>
      <c r="AW5" s="327"/>
      <c r="AX5" s="328"/>
      <c r="AY5" s="328"/>
      <c r="AZ5" s="329"/>
      <c r="BA5" s="327"/>
      <c r="BB5" s="328"/>
      <c r="BC5" s="328"/>
      <c r="BD5" s="329"/>
      <c r="BE5" s="327"/>
      <c r="BF5" s="328"/>
      <c r="BG5" s="329"/>
      <c r="BH5" s="332" t="s">
        <v>106</v>
      </c>
      <c r="BI5" s="333"/>
      <c r="BJ5" s="333"/>
      <c r="BK5" s="334"/>
      <c r="BL5" s="168" t="s">
        <v>107</v>
      </c>
      <c r="BM5" s="330"/>
      <c r="BN5" s="330"/>
      <c r="BO5" s="330"/>
      <c r="BP5" s="330"/>
    </row>
    <row r="6" spans="1:68" ht="30" customHeight="1">
      <c r="A6" s="338"/>
      <c r="B6" s="316">
        <v>2018</v>
      </c>
      <c r="C6" s="317">
        <v>2019</v>
      </c>
      <c r="D6" s="319" t="s">
        <v>14</v>
      </c>
      <c r="E6" s="319"/>
      <c r="F6" s="316">
        <v>2018</v>
      </c>
      <c r="G6" s="317">
        <v>2019</v>
      </c>
      <c r="H6" s="319" t="s">
        <v>14</v>
      </c>
      <c r="I6" s="319"/>
      <c r="J6" s="316">
        <v>2018</v>
      </c>
      <c r="K6" s="317">
        <v>2019</v>
      </c>
      <c r="L6" s="342" t="s">
        <v>14</v>
      </c>
      <c r="M6" s="343"/>
      <c r="N6" s="316">
        <v>2018</v>
      </c>
      <c r="O6" s="317">
        <v>2019</v>
      </c>
      <c r="P6" s="319" t="s">
        <v>14</v>
      </c>
      <c r="Q6" s="319"/>
      <c r="R6" s="316">
        <v>2018</v>
      </c>
      <c r="S6" s="317">
        <v>2019</v>
      </c>
      <c r="T6" s="344" t="s">
        <v>114</v>
      </c>
      <c r="U6" s="316">
        <v>2018</v>
      </c>
      <c r="V6" s="317">
        <v>2019</v>
      </c>
      <c r="W6" s="341" t="s">
        <v>14</v>
      </c>
      <c r="X6" s="341"/>
      <c r="Y6" s="316">
        <v>2018</v>
      </c>
      <c r="Z6" s="317">
        <v>2019</v>
      </c>
      <c r="AA6" s="319" t="s">
        <v>14</v>
      </c>
      <c r="AB6" s="319"/>
      <c r="AC6" s="316">
        <v>2018</v>
      </c>
      <c r="AD6" s="317">
        <v>2019</v>
      </c>
      <c r="AE6" s="319" t="s">
        <v>14</v>
      </c>
      <c r="AF6" s="319"/>
      <c r="AG6" s="316">
        <v>2018</v>
      </c>
      <c r="AH6" s="317">
        <v>2019</v>
      </c>
      <c r="AI6" s="319" t="s">
        <v>14</v>
      </c>
      <c r="AJ6" s="319"/>
      <c r="AK6" s="316">
        <v>2018</v>
      </c>
      <c r="AL6" s="317">
        <v>2019</v>
      </c>
      <c r="AM6" s="319" t="s">
        <v>14</v>
      </c>
      <c r="AN6" s="319"/>
      <c r="AO6" s="316">
        <v>2018</v>
      </c>
      <c r="AP6" s="317">
        <v>2019</v>
      </c>
      <c r="AQ6" s="319" t="s">
        <v>14</v>
      </c>
      <c r="AR6" s="319"/>
      <c r="AS6" s="319" t="s">
        <v>15</v>
      </c>
      <c r="AT6" s="319"/>
      <c r="AU6" s="319" t="s">
        <v>14</v>
      </c>
      <c r="AV6" s="319"/>
      <c r="AW6" s="316">
        <v>2018</v>
      </c>
      <c r="AX6" s="317">
        <v>2019</v>
      </c>
      <c r="AY6" s="319" t="s">
        <v>14</v>
      </c>
      <c r="AZ6" s="319"/>
      <c r="BA6" s="316">
        <v>2018</v>
      </c>
      <c r="BB6" s="317">
        <v>2019</v>
      </c>
      <c r="BC6" s="319" t="s">
        <v>14</v>
      </c>
      <c r="BD6" s="319"/>
      <c r="BE6" s="316">
        <v>2018</v>
      </c>
      <c r="BF6" s="317">
        <v>2019</v>
      </c>
      <c r="BG6" s="331" t="s">
        <v>16</v>
      </c>
      <c r="BH6" s="316">
        <v>2018</v>
      </c>
      <c r="BI6" s="317">
        <v>2019</v>
      </c>
      <c r="BJ6" s="319" t="s">
        <v>14</v>
      </c>
      <c r="BK6" s="319"/>
      <c r="BL6" s="316">
        <v>2019</v>
      </c>
      <c r="BM6" s="316">
        <v>2018</v>
      </c>
      <c r="BN6" s="317">
        <v>2019</v>
      </c>
      <c r="BO6" s="319" t="s">
        <v>14</v>
      </c>
      <c r="BP6" s="319"/>
    </row>
    <row r="7" spans="1:68" s="14" customFormat="1" ht="18.75" customHeight="1">
      <c r="A7" s="339"/>
      <c r="B7" s="316"/>
      <c r="C7" s="318"/>
      <c r="D7" s="11" t="s">
        <v>2</v>
      </c>
      <c r="E7" s="11" t="s">
        <v>16</v>
      </c>
      <c r="F7" s="316"/>
      <c r="G7" s="318"/>
      <c r="H7" s="11" t="s">
        <v>2</v>
      </c>
      <c r="I7" s="11" t="s">
        <v>16</v>
      </c>
      <c r="J7" s="316"/>
      <c r="K7" s="318"/>
      <c r="L7" s="11" t="s">
        <v>2</v>
      </c>
      <c r="M7" s="11" t="s">
        <v>16</v>
      </c>
      <c r="N7" s="316"/>
      <c r="O7" s="318"/>
      <c r="P7" s="11" t="s">
        <v>2</v>
      </c>
      <c r="Q7" s="11" t="s">
        <v>16</v>
      </c>
      <c r="R7" s="316"/>
      <c r="S7" s="318"/>
      <c r="T7" s="345"/>
      <c r="U7" s="316"/>
      <c r="V7" s="318"/>
      <c r="W7" s="12" t="s">
        <v>2</v>
      </c>
      <c r="X7" s="12" t="s">
        <v>16</v>
      </c>
      <c r="Y7" s="316"/>
      <c r="Z7" s="318"/>
      <c r="AA7" s="11" t="s">
        <v>2</v>
      </c>
      <c r="AB7" s="11" t="s">
        <v>16</v>
      </c>
      <c r="AC7" s="316"/>
      <c r="AD7" s="318"/>
      <c r="AE7" s="11" t="s">
        <v>2</v>
      </c>
      <c r="AF7" s="11" t="s">
        <v>16</v>
      </c>
      <c r="AG7" s="316"/>
      <c r="AH7" s="318"/>
      <c r="AI7" s="11" t="s">
        <v>2</v>
      </c>
      <c r="AJ7" s="11" t="s">
        <v>16</v>
      </c>
      <c r="AK7" s="316"/>
      <c r="AL7" s="318"/>
      <c r="AM7" s="11" t="s">
        <v>2</v>
      </c>
      <c r="AN7" s="11" t="s">
        <v>16</v>
      </c>
      <c r="AO7" s="316"/>
      <c r="AP7" s="318"/>
      <c r="AQ7" s="11" t="s">
        <v>2</v>
      </c>
      <c r="AR7" s="11" t="s">
        <v>16</v>
      </c>
      <c r="AS7" s="13">
        <v>2018</v>
      </c>
      <c r="AT7" s="13">
        <v>2019</v>
      </c>
      <c r="AU7" s="11" t="s">
        <v>2</v>
      </c>
      <c r="AV7" s="11" t="s">
        <v>16</v>
      </c>
      <c r="AW7" s="316"/>
      <c r="AX7" s="318"/>
      <c r="AY7" s="11" t="s">
        <v>2</v>
      </c>
      <c r="AZ7" s="11" t="s">
        <v>16</v>
      </c>
      <c r="BA7" s="316"/>
      <c r="BB7" s="318"/>
      <c r="BC7" s="11" t="s">
        <v>2</v>
      </c>
      <c r="BD7" s="11" t="s">
        <v>16</v>
      </c>
      <c r="BE7" s="316"/>
      <c r="BF7" s="318"/>
      <c r="BG7" s="331"/>
      <c r="BH7" s="316"/>
      <c r="BI7" s="318"/>
      <c r="BJ7" s="11" t="s">
        <v>2</v>
      </c>
      <c r="BK7" s="11" t="s">
        <v>16</v>
      </c>
      <c r="BL7" s="316"/>
      <c r="BM7" s="316"/>
      <c r="BN7" s="318"/>
      <c r="BO7" s="11" t="s">
        <v>2</v>
      </c>
      <c r="BP7" s="11" t="s">
        <v>16</v>
      </c>
    </row>
    <row r="8" spans="1:68" ht="12.75" customHeight="1">
      <c r="A8" s="15" t="s">
        <v>17</v>
      </c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15">
        <v>14</v>
      </c>
      <c r="P8" s="15">
        <v>15</v>
      </c>
      <c r="Q8" s="15">
        <v>16</v>
      </c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5">
        <v>24</v>
      </c>
      <c r="Z8" s="15">
        <v>25</v>
      </c>
      <c r="AA8" s="15">
        <v>26</v>
      </c>
      <c r="AB8" s="15">
        <v>27</v>
      </c>
      <c r="AC8" s="15">
        <v>28</v>
      </c>
      <c r="AD8" s="15">
        <v>29</v>
      </c>
      <c r="AE8" s="15">
        <v>30</v>
      </c>
      <c r="AF8" s="15">
        <v>31</v>
      </c>
      <c r="AG8" s="15">
        <v>32</v>
      </c>
      <c r="AH8" s="15">
        <v>33</v>
      </c>
      <c r="AI8" s="15">
        <v>34</v>
      </c>
      <c r="AJ8" s="15">
        <v>35</v>
      </c>
      <c r="AK8" s="15">
        <v>36</v>
      </c>
      <c r="AL8" s="15">
        <v>37</v>
      </c>
      <c r="AM8" s="15">
        <v>38</v>
      </c>
      <c r="AN8" s="15">
        <v>39</v>
      </c>
      <c r="AO8" s="15">
        <v>40</v>
      </c>
      <c r="AP8" s="15">
        <v>41</v>
      </c>
      <c r="AQ8" s="15">
        <v>42</v>
      </c>
      <c r="AR8" s="15">
        <v>43</v>
      </c>
      <c r="AS8" s="15">
        <v>44</v>
      </c>
      <c r="AT8" s="15">
        <v>45</v>
      </c>
      <c r="AU8" s="15">
        <v>46</v>
      </c>
      <c r="AV8" s="15">
        <v>47</v>
      </c>
      <c r="AW8" s="15">
        <v>48</v>
      </c>
      <c r="AX8" s="15">
        <v>49</v>
      </c>
      <c r="AY8" s="15">
        <v>50</v>
      </c>
      <c r="AZ8" s="15">
        <v>51</v>
      </c>
      <c r="BA8" s="15">
        <v>52</v>
      </c>
      <c r="BB8" s="15">
        <v>53</v>
      </c>
      <c r="BC8" s="15">
        <v>54</v>
      </c>
      <c r="BD8" s="15">
        <v>55</v>
      </c>
      <c r="BE8" s="15">
        <v>56</v>
      </c>
      <c r="BF8" s="15">
        <v>57</v>
      </c>
      <c r="BG8" s="15">
        <v>58</v>
      </c>
      <c r="BH8" s="15">
        <v>59</v>
      </c>
      <c r="BI8" s="15">
        <v>60</v>
      </c>
      <c r="BJ8" s="15">
        <v>61</v>
      </c>
      <c r="BK8" s="15">
        <v>62</v>
      </c>
      <c r="BL8" s="15">
        <v>63</v>
      </c>
      <c r="BM8" s="15">
        <v>64</v>
      </c>
      <c r="BN8" s="15">
        <v>65</v>
      </c>
      <c r="BO8" s="15">
        <v>66</v>
      </c>
      <c r="BP8" s="15">
        <v>67</v>
      </c>
    </row>
    <row r="9" spans="1:68" s="23" customFormat="1" ht="27" customHeight="1">
      <c r="A9" s="16" t="s">
        <v>92</v>
      </c>
      <c r="B9" s="17">
        <f>SUM(B10:B35)</f>
        <v>47654</v>
      </c>
      <c r="C9" s="17">
        <f>SUM(C10:C35)</f>
        <v>47167</v>
      </c>
      <c r="D9" s="18">
        <f aca="true" t="shared" si="0" ref="D9:D31">C9/B9*100</f>
        <v>98.97805011121837</v>
      </c>
      <c r="E9" s="17">
        <f aca="true" t="shared" si="1" ref="E9:E31">C9-B9</f>
        <v>-487</v>
      </c>
      <c r="F9" s="17">
        <f>SUM(F10:F35)</f>
        <v>24821</v>
      </c>
      <c r="G9" s="17">
        <f>SUM(G10:G35)</f>
        <v>25210</v>
      </c>
      <c r="H9" s="18">
        <f aca="true" t="shared" si="2" ref="H9:H31">G9/F9*100</f>
        <v>101.5672213045405</v>
      </c>
      <c r="I9" s="17">
        <f aca="true" t="shared" si="3" ref="I9:I31">G9-F9</f>
        <v>389</v>
      </c>
      <c r="J9" s="17">
        <f>SUM(J10:J35)</f>
        <v>33892</v>
      </c>
      <c r="K9" s="17">
        <f>SUM(K10:K35)</f>
        <v>39449</v>
      </c>
      <c r="L9" s="18">
        <f aca="true" t="shared" si="4" ref="L9:L31">K9/J9*100</f>
        <v>116.39619969314292</v>
      </c>
      <c r="M9" s="17">
        <f aca="true" t="shared" si="5" ref="M9:M31">K9-J9</f>
        <v>5557</v>
      </c>
      <c r="N9" s="17">
        <f>SUM(N10:N35)</f>
        <v>13667</v>
      </c>
      <c r="O9" s="17">
        <f>SUM(O10:O35)</f>
        <v>20947</v>
      </c>
      <c r="P9" s="19">
        <f aca="true" t="shared" si="6" ref="P9:P35">O9/N9*100</f>
        <v>153.2669934879637</v>
      </c>
      <c r="Q9" s="17">
        <f aca="true" t="shared" si="7" ref="Q9:Q31">O9-N9</f>
        <v>7280</v>
      </c>
      <c r="R9" s="19">
        <v>40.3</v>
      </c>
      <c r="S9" s="19">
        <v>53.1</v>
      </c>
      <c r="T9" s="19">
        <f>S9-R9</f>
        <v>12.800000000000004</v>
      </c>
      <c r="U9" s="17">
        <f>SUM(U10:U35)</f>
        <v>8580</v>
      </c>
      <c r="V9" s="17">
        <f>SUM(V10:V35)</f>
        <v>8357</v>
      </c>
      <c r="W9" s="19">
        <f aca="true" t="shared" si="8" ref="W9:W32">V9/U9*100</f>
        <v>97.4009324009324</v>
      </c>
      <c r="X9" s="17">
        <f aca="true" t="shared" si="9" ref="X9:X31">V9-U9</f>
        <v>-223</v>
      </c>
      <c r="Y9" s="17">
        <f>SUM(Y10:Y35)</f>
        <v>135329</v>
      </c>
      <c r="Z9" s="17">
        <f>SUM(Z10:Z35)</f>
        <v>134657</v>
      </c>
      <c r="AA9" s="18">
        <f aca="true" t="shared" si="10" ref="AA9:AA31">Z9/Y9*100</f>
        <v>99.50343237591352</v>
      </c>
      <c r="AB9" s="17">
        <f aca="true" t="shared" si="11" ref="AB9:AB31">Z9-Y9</f>
        <v>-672</v>
      </c>
      <c r="AC9" s="17">
        <f>SUM(AC10:AC35)</f>
        <v>46519</v>
      </c>
      <c r="AD9" s="17">
        <f>SUM(AD10:AD35)</f>
        <v>46001</v>
      </c>
      <c r="AE9" s="18">
        <f aca="true" t="shared" si="12" ref="AE9:AE31">AD9/AC9*100</f>
        <v>98.88647649347578</v>
      </c>
      <c r="AF9" s="17">
        <f aca="true" t="shared" si="13" ref="AF9:AF31">AD9-AC9</f>
        <v>-518</v>
      </c>
      <c r="AG9" s="17">
        <f>SUM(AG10:AG35)</f>
        <v>51573</v>
      </c>
      <c r="AH9" s="17">
        <f>SUM(AH10:AH35)</f>
        <v>54005</v>
      </c>
      <c r="AI9" s="18">
        <f aca="true" t="shared" si="14" ref="AI9:AI33">AH9/AG9*100</f>
        <v>104.71564578364647</v>
      </c>
      <c r="AJ9" s="17">
        <f aca="true" t="shared" si="15" ref="AJ9:AJ31">AH9-AG9</f>
        <v>2432</v>
      </c>
      <c r="AK9" s="17">
        <f>SUM(AK10:AK35)</f>
        <v>14255</v>
      </c>
      <c r="AL9" s="17">
        <f>SUM(AL10:AL35)</f>
        <v>12487</v>
      </c>
      <c r="AM9" s="19">
        <f aca="true" t="shared" si="16" ref="AM9:AM31">AL9/AK9*100</f>
        <v>87.59733426867766</v>
      </c>
      <c r="AN9" s="17">
        <f aca="true" t="shared" si="17" ref="AN9:AN31">AL9-AK9</f>
        <v>-1768</v>
      </c>
      <c r="AO9" s="21">
        <f>SUM(AO10:AO35)</f>
        <v>10416</v>
      </c>
      <c r="AP9" s="21">
        <f>SUM(AP10:AP35)</f>
        <v>11200</v>
      </c>
      <c r="AQ9" s="22">
        <f>ROUND(AP9/AO9*100,1)</f>
        <v>107.5</v>
      </c>
      <c r="AR9" s="21">
        <f aca="true" t="shared" si="18" ref="AR9:AR31">AP9-AO9</f>
        <v>784</v>
      </c>
      <c r="AS9" s="17">
        <f>SUM(AS10:AS35)</f>
        <v>52670</v>
      </c>
      <c r="AT9" s="17">
        <f>SUM(AT10:AT35)</f>
        <v>54431</v>
      </c>
      <c r="AU9" s="19">
        <f aca="true" t="shared" si="19" ref="AU9:AU31">ROUND(AT9/AS9*100,1)</f>
        <v>103.3</v>
      </c>
      <c r="AV9" s="17">
        <f aca="true" t="shared" si="20" ref="AV9:AV31">AT9-AS9</f>
        <v>1761</v>
      </c>
      <c r="AW9" s="17">
        <f>SUM(AW10:AW35)</f>
        <v>19541</v>
      </c>
      <c r="AX9" s="17">
        <f>SUM(AX10:AX35)</f>
        <v>19593</v>
      </c>
      <c r="AY9" s="19">
        <f aca="true" t="shared" si="21" ref="AY9:AY31">AX9/AW9*100</f>
        <v>100.26610715930609</v>
      </c>
      <c r="AZ9" s="17">
        <f aca="true" t="shared" si="22" ref="AZ9:AZ31">AX9-AW9</f>
        <v>52</v>
      </c>
      <c r="BA9" s="17">
        <f>SUM(BA10:BA35)</f>
        <v>15142</v>
      </c>
      <c r="BB9" s="17">
        <f>SUM(BB10:BB35)</f>
        <v>15602</v>
      </c>
      <c r="BC9" s="19">
        <f aca="true" t="shared" si="23" ref="BC9:BC31">BB9/BA9*100</f>
        <v>103.03790780610223</v>
      </c>
      <c r="BD9" s="17">
        <f aca="true" t="shared" si="24" ref="BD9:BD31">BB9-BA9</f>
        <v>460</v>
      </c>
      <c r="BE9" s="17">
        <v>2272</v>
      </c>
      <c r="BF9" s="17">
        <v>2791.58</v>
      </c>
      <c r="BG9" s="18">
        <f>BF9/BE9%</f>
        <v>122.86883802816902</v>
      </c>
      <c r="BH9" s="17">
        <f>SUM(BH10:BH35)</f>
        <v>4445</v>
      </c>
      <c r="BI9" s="17">
        <f>SUM(BI10:BI35)</f>
        <v>5613</v>
      </c>
      <c r="BJ9" s="18">
        <f>ROUND(BI9/BH9*100,1)</f>
        <v>126.3</v>
      </c>
      <c r="BK9" s="17">
        <f>BI9-BH9</f>
        <v>1168</v>
      </c>
      <c r="BL9" s="17">
        <f>SUM(BL10:BL35)</f>
        <v>2718</v>
      </c>
      <c r="BM9" s="17">
        <v>5131</v>
      </c>
      <c r="BN9" s="17">
        <v>5986.12</v>
      </c>
      <c r="BO9" s="19">
        <f aca="true" t="shared" si="25" ref="BO9:BO31">BN9/BM9*100</f>
        <v>116.66575716234652</v>
      </c>
      <c r="BP9" s="17">
        <f aca="true" t="shared" si="26" ref="BP9:BP31">BN9-BM9</f>
        <v>855.1199999999999</v>
      </c>
    </row>
    <row r="10" spans="1:68" ht="21.75" customHeight="1">
      <c r="A10" s="24" t="s">
        <v>117</v>
      </c>
      <c r="B10" s="25">
        <v>9857</v>
      </c>
      <c r="C10" s="26">
        <v>9652</v>
      </c>
      <c r="D10" s="18">
        <f t="shared" si="0"/>
        <v>97.92025971390889</v>
      </c>
      <c r="E10" s="17">
        <f t="shared" si="1"/>
        <v>-205</v>
      </c>
      <c r="F10" s="25">
        <v>4979</v>
      </c>
      <c r="G10" s="25">
        <v>4645</v>
      </c>
      <c r="H10" s="18">
        <f t="shared" si="2"/>
        <v>93.29182566780479</v>
      </c>
      <c r="I10" s="17">
        <f t="shared" si="3"/>
        <v>-334</v>
      </c>
      <c r="J10" s="25">
        <v>9173</v>
      </c>
      <c r="K10" s="25">
        <v>11290</v>
      </c>
      <c r="L10" s="18">
        <f t="shared" si="4"/>
        <v>123.0786002398343</v>
      </c>
      <c r="M10" s="17">
        <f t="shared" si="5"/>
        <v>2117</v>
      </c>
      <c r="N10" s="27">
        <v>5796</v>
      </c>
      <c r="O10" s="25">
        <v>8847</v>
      </c>
      <c r="P10" s="19">
        <f t="shared" si="6"/>
        <v>152.63975155279502</v>
      </c>
      <c r="Q10" s="20">
        <f t="shared" si="7"/>
        <v>3051</v>
      </c>
      <c r="R10" s="169">
        <v>63.2</v>
      </c>
      <c r="S10" s="169">
        <v>78.4</v>
      </c>
      <c r="T10" s="19">
        <f aca="true" t="shared" si="27" ref="T10:T35">S10-R10</f>
        <v>15.200000000000003</v>
      </c>
      <c r="U10" s="25">
        <v>2045</v>
      </c>
      <c r="V10" s="27">
        <v>1879</v>
      </c>
      <c r="W10" s="19">
        <f t="shared" si="8"/>
        <v>91.88264058679707</v>
      </c>
      <c r="X10" s="17">
        <f t="shared" si="9"/>
        <v>-166</v>
      </c>
      <c r="Y10" s="25">
        <v>47936</v>
      </c>
      <c r="Z10" s="25">
        <v>37292</v>
      </c>
      <c r="AA10" s="18">
        <f t="shared" si="10"/>
        <v>77.79539385847796</v>
      </c>
      <c r="AB10" s="17">
        <f t="shared" si="11"/>
        <v>-10644</v>
      </c>
      <c r="AC10" s="25">
        <v>9472</v>
      </c>
      <c r="AD10" s="25">
        <v>9178</v>
      </c>
      <c r="AE10" s="18">
        <f t="shared" si="12"/>
        <v>96.89611486486487</v>
      </c>
      <c r="AF10" s="17">
        <f t="shared" si="13"/>
        <v>-294</v>
      </c>
      <c r="AG10" s="25">
        <v>24821</v>
      </c>
      <c r="AH10" s="26">
        <v>20621</v>
      </c>
      <c r="AI10" s="18">
        <f t="shared" si="14"/>
        <v>83.07884452681198</v>
      </c>
      <c r="AJ10" s="17">
        <f t="shared" si="15"/>
        <v>-4200</v>
      </c>
      <c r="AK10" s="25">
        <v>2998</v>
      </c>
      <c r="AL10" s="25">
        <v>2073</v>
      </c>
      <c r="AM10" s="19">
        <f t="shared" si="16"/>
        <v>69.14609739826551</v>
      </c>
      <c r="AN10" s="17">
        <f t="shared" si="17"/>
        <v>-925</v>
      </c>
      <c r="AO10" s="28">
        <v>4546</v>
      </c>
      <c r="AP10" s="28">
        <v>4730</v>
      </c>
      <c r="AQ10" s="22">
        <f aca="true" t="shared" si="28" ref="AQ10:AQ31">ROUND(AP10/AO10*100,1)</f>
        <v>104</v>
      </c>
      <c r="AR10" s="21">
        <f t="shared" si="18"/>
        <v>184</v>
      </c>
      <c r="AS10" s="29">
        <v>25081</v>
      </c>
      <c r="AT10" s="25">
        <v>25452</v>
      </c>
      <c r="AU10" s="19">
        <f t="shared" si="19"/>
        <v>101.5</v>
      </c>
      <c r="AV10" s="17">
        <f t="shared" si="20"/>
        <v>371</v>
      </c>
      <c r="AW10" s="25">
        <v>4894</v>
      </c>
      <c r="AX10" s="25">
        <v>4833</v>
      </c>
      <c r="AY10" s="19">
        <f t="shared" si="21"/>
        <v>98.75357580711075</v>
      </c>
      <c r="AZ10" s="17">
        <f t="shared" si="22"/>
        <v>-61</v>
      </c>
      <c r="BA10" s="25">
        <v>4063</v>
      </c>
      <c r="BB10" s="25">
        <v>4042</v>
      </c>
      <c r="BC10" s="19">
        <f t="shared" si="23"/>
        <v>99.48314053654936</v>
      </c>
      <c r="BD10" s="17">
        <f t="shared" si="24"/>
        <v>-21</v>
      </c>
      <c r="BE10" s="111">
        <v>3135</v>
      </c>
      <c r="BF10" s="25">
        <v>3819</v>
      </c>
      <c r="BG10" s="18">
        <f aca="true" t="shared" si="29" ref="BG10:BG35">BF10/BE10%</f>
        <v>121.81818181818181</v>
      </c>
      <c r="BH10" s="25">
        <v>3650</v>
      </c>
      <c r="BI10" s="25">
        <v>4020</v>
      </c>
      <c r="BJ10" s="18">
        <f aca="true" t="shared" si="30" ref="BJ10:BJ35">ROUND(BI10/BH10*100,1)</f>
        <v>110.1</v>
      </c>
      <c r="BK10" s="17">
        <f aca="true" t="shared" si="31" ref="BK10:BK35">BI10-BH10</f>
        <v>370</v>
      </c>
      <c r="BL10" s="25">
        <v>2359</v>
      </c>
      <c r="BM10" s="25">
        <v>5329</v>
      </c>
      <c r="BN10" s="135">
        <v>6377.72</v>
      </c>
      <c r="BO10" s="19">
        <f t="shared" si="25"/>
        <v>119.67948958528805</v>
      </c>
      <c r="BP10" s="17">
        <f t="shared" si="26"/>
        <v>1048.7200000000003</v>
      </c>
    </row>
    <row r="11" spans="1:68" ht="21.75" customHeight="1">
      <c r="A11" s="24" t="s">
        <v>118</v>
      </c>
      <c r="B11" s="25">
        <v>3204</v>
      </c>
      <c r="C11" s="26">
        <v>3824</v>
      </c>
      <c r="D11" s="18">
        <f t="shared" si="0"/>
        <v>119.35081148564295</v>
      </c>
      <c r="E11" s="17">
        <f t="shared" si="1"/>
        <v>620</v>
      </c>
      <c r="F11" s="25">
        <v>1529</v>
      </c>
      <c r="G11" s="25">
        <v>2161</v>
      </c>
      <c r="H11" s="18">
        <f t="shared" si="2"/>
        <v>141.33420536298235</v>
      </c>
      <c r="I11" s="17">
        <f t="shared" si="3"/>
        <v>632</v>
      </c>
      <c r="J11" s="25">
        <v>1847</v>
      </c>
      <c r="K11" s="25">
        <v>2239</v>
      </c>
      <c r="L11" s="18">
        <f t="shared" si="4"/>
        <v>121.22360584731997</v>
      </c>
      <c r="M11" s="17">
        <f t="shared" si="5"/>
        <v>392</v>
      </c>
      <c r="N11" s="27">
        <v>579</v>
      </c>
      <c r="O11" s="25">
        <v>904</v>
      </c>
      <c r="P11" s="19">
        <f t="shared" si="6"/>
        <v>156.13126079447323</v>
      </c>
      <c r="Q11" s="20">
        <f t="shared" si="7"/>
        <v>325</v>
      </c>
      <c r="R11" s="169">
        <v>31.3</v>
      </c>
      <c r="S11" s="169">
        <v>40.4</v>
      </c>
      <c r="T11" s="19">
        <f t="shared" si="27"/>
        <v>9.099999999999998</v>
      </c>
      <c r="U11" s="25">
        <v>447</v>
      </c>
      <c r="V11" s="27">
        <v>408</v>
      </c>
      <c r="W11" s="19">
        <f t="shared" si="8"/>
        <v>91.2751677852349</v>
      </c>
      <c r="X11" s="17">
        <f t="shared" si="9"/>
        <v>-39</v>
      </c>
      <c r="Y11" s="25">
        <v>5488</v>
      </c>
      <c r="Z11" s="25">
        <v>6778</v>
      </c>
      <c r="AA11" s="18">
        <f t="shared" si="10"/>
        <v>123.50583090379008</v>
      </c>
      <c r="AB11" s="17">
        <f t="shared" si="11"/>
        <v>1290</v>
      </c>
      <c r="AC11" s="25">
        <v>3172</v>
      </c>
      <c r="AD11" s="25">
        <v>3771</v>
      </c>
      <c r="AE11" s="18">
        <f t="shared" si="12"/>
        <v>118.88398486759142</v>
      </c>
      <c r="AF11" s="17">
        <f t="shared" si="13"/>
        <v>599</v>
      </c>
      <c r="AG11" s="25">
        <v>897</v>
      </c>
      <c r="AH11" s="26">
        <v>1275</v>
      </c>
      <c r="AI11" s="18">
        <f t="shared" si="14"/>
        <v>142.14046822742475</v>
      </c>
      <c r="AJ11" s="17">
        <f t="shared" si="15"/>
        <v>378</v>
      </c>
      <c r="AK11" s="25">
        <v>829</v>
      </c>
      <c r="AL11" s="25">
        <v>806</v>
      </c>
      <c r="AM11" s="19">
        <f t="shared" si="16"/>
        <v>97.22557297949336</v>
      </c>
      <c r="AN11" s="17">
        <f t="shared" si="17"/>
        <v>-23</v>
      </c>
      <c r="AO11" s="28">
        <v>507</v>
      </c>
      <c r="AP11" s="28">
        <v>525</v>
      </c>
      <c r="AQ11" s="22">
        <f t="shared" si="28"/>
        <v>103.6</v>
      </c>
      <c r="AR11" s="21">
        <f t="shared" si="18"/>
        <v>18</v>
      </c>
      <c r="AS11" s="29">
        <v>2120</v>
      </c>
      <c r="AT11" s="25">
        <v>2253</v>
      </c>
      <c r="AU11" s="19">
        <f t="shared" si="19"/>
        <v>106.3</v>
      </c>
      <c r="AV11" s="17">
        <f t="shared" si="20"/>
        <v>133</v>
      </c>
      <c r="AW11" s="25">
        <v>1664</v>
      </c>
      <c r="AX11" s="25">
        <v>1693</v>
      </c>
      <c r="AY11" s="19">
        <f t="shared" si="21"/>
        <v>101.74278846153845</v>
      </c>
      <c r="AZ11" s="17">
        <f t="shared" si="22"/>
        <v>29</v>
      </c>
      <c r="BA11" s="25">
        <v>1290</v>
      </c>
      <c r="BB11" s="25">
        <v>1367</v>
      </c>
      <c r="BC11" s="19">
        <f t="shared" si="23"/>
        <v>105.96899224806202</v>
      </c>
      <c r="BD11" s="17">
        <f t="shared" si="24"/>
        <v>77</v>
      </c>
      <c r="BE11" s="111">
        <v>2204</v>
      </c>
      <c r="BF11" s="25">
        <v>2770</v>
      </c>
      <c r="BG11" s="18">
        <f t="shared" si="29"/>
        <v>125.68058076225046</v>
      </c>
      <c r="BH11" s="25">
        <v>53</v>
      </c>
      <c r="BI11" s="25">
        <v>57</v>
      </c>
      <c r="BJ11" s="18">
        <f t="shared" si="30"/>
        <v>107.5</v>
      </c>
      <c r="BK11" s="17">
        <f t="shared" si="31"/>
        <v>4</v>
      </c>
      <c r="BL11" s="25">
        <v>15</v>
      </c>
      <c r="BM11" s="25">
        <v>4164</v>
      </c>
      <c r="BN11" s="135">
        <v>5269.95</v>
      </c>
      <c r="BO11" s="19">
        <f t="shared" si="25"/>
        <v>126.55979827089337</v>
      </c>
      <c r="BP11" s="17">
        <f t="shared" si="26"/>
        <v>1105.9499999999998</v>
      </c>
    </row>
    <row r="12" spans="1:68" ht="21.75" customHeight="1">
      <c r="A12" s="24" t="s">
        <v>119</v>
      </c>
      <c r="B12" s="25">
        <v>1069</v>
      </c>
      <c r="C12" s="26">
        <v>1123</v>
      </c>
      <c r="D12" s="18">
        <f t="shared" si="0"/>
        <v>105.0514499532273</v>
      </c>
      <c r="E12" s="17">
        <f t="shared" si="1"/>
        <v>54</v>
      </c>
      <c r="F12" s="25">
        <v>444</v>
      </c>
      <c r="G12" s="25">
        <v>474</v>
      </c>
      <c r="H12" s="18">
        <f t="shared" si="2"/>
        <v>106.75675675675676</v>
      </c>
      <c r="I12" s="17">
        <f t="shared" si="3"/>
        <v>30</v>
      </c>
      <c r="J12" s="25">
        <v>506</v>
      </c>
      <c r="K12" s="25">
        <v>494</v>
      </c>
      <c r="L12" s="18">
        <f t="shared" si="4"/>
        <v>97.62845849802372</v>
      </c>
      <c r="M12" s="17">
        <f t="shared" si="5"/>
        <v>-12</v>
      </c>
      <c r="N12" s="27">
        <v>193</v>
      </c>
      <c r="O12" s="25">
        <v>41</v>
      </c>
      <c r="P12" s="19">
        <f t="shared" si="6"/>
        <v>21.243523316062177</v>
      </c>
      <c r="Q12" s="20">
        <f t="shared" si="7"/>
        <v>-152</v>
      </c>
      <c r="R12" s="169">
        <v>38.1</v>
      </c>
      <c r="S12" s="169">
        <v>8.3</v>
      </c>
      <c r="T12" s="19">
        <f t="shared" si="27"/>
        <v>-29.8</v>
      </c>
      <c r="U12" s="25">
        <v>170</v>
      </c>
      <c r="V12" s="27">
        <v>177</v>
      </c>
      <c r="W12" s="19">
        <f t="shared" si="8"/>
        <v>104.11764705882354</v>
      </c>
      <c r="X12" s="17">
        <f t="shared" si="9"/>
        <v>7</v>
      </c>
      <c r="Y12" s="25">
        <v>2128</v>
      </c>
      <c r="Z12" s="25">
        <v>2703</v>
      </c>
      <c r="AA12" s="18">
        <f t="shared" si="10"/>
        <v>127.02067669172932</v>
      </c>
      <c r="AB12" s="17">
        <f t="shared" si="11"/>
        <v>575</v>
      </c>
      <c r="AC12" s="25">
        <v>1057</v>
      </c>
      <c r="AD12" s="25">
        <v>1110</v>
      </c>
      <c r="AE12" s="18">
        <f t="shared" si="12"/>
        <v>105.01419110690632</v>
      </c>
      <c r="AF12" s="17">
        <f t="shared" si="13"/>
        <v>53</v>
      </c>
      <c r="AG12" s="25">
        <v>582</v>
      </c>
      <c r="AH12" s="26">
        <v>1327</v>
      </c>
      <c r="AI12" s="18">
        <f t="shared" si="14"/>
        <v>228.00687285223367</v>
      </c>
      <c r="AJ12" s="17">
        <f t="shared" si="15"/>
        <v>745</v>
      </c>
      <c r="AK12" s="25">
        <v>295</v>
      </c>
      <c r="AL12" s="25">
        <v>287</v>
      </c>
      <c r="AM12" s="19">
        <f t="shared" si="16"/>
        <v>97.28813559322033</v>
      </c>
      <c r="AN12" s="17">
        <f t="shared" si="17"/>
        <v>-8</v>
      </c>
      <c r="AO12" s="28">
        <v>113</v>
      </c>
      <c r="AP12" s="28">
        <v>135</v>
      </c>
      <c r="AQ12" s="22">
        <f t="shared" si="28"/>
        <v>119.5</v>
      </c>
      <c r="AR12" s="21">
        <f t="shared" si="18"/>
        <v>22</v>
      </c>
      <c r="AS12" s="29">
        <v>525</v>
      </c>
      <c r="AT12" s="25">
        <v>530</v>
      </c>
      <c r="AU12" s="19">
        <f t="shared" si="19"/>
        <v>101</v>
      </c>
      <c r="AV12" s="17">
        <f t="shared" si="20"/>
        <v>5</v>
      </c>
      <c r="AW12" s="25">
        <v>532</v>
      </c>
      <c r="AX12" s="25">
        <v>488</v>
      </c>
      <c r="AY12" s="19">
        <f t="shared" si="21"/>
        <v>91.72932330827066</v>
      </c>
      <c r="AZ12" s="17">
        <f t="shared" si="22"/>
        <v>-44</v>
      </c>
      <c r="BA12" s="25">
        <v>357</v>
      </c>
      <c r="BB12" s="25">
        <v>307</v>
      </c>
      <c r="BC12" s="19">
        <f t="shared" si="23"/>
        <v>85.99439775910365</v>
      </c>
      <c r="BD12" s="17">
        <f t="shared" si="24"/>
        <v>-50</v>
      </c>
      <c r="BE12" s="111">
        <v>1620</v>
      </c>
      <c r="BF12" s="25">
        <v>1803</v>
      </c>
      <c r="BG12" s="18">
        <f t="shared" si="29"/>
        <v>111.2962962962963</v>
      </c>
      <c r="BH12" s="25">
        <v>15</v>
      </c>
      <c r="BI12" s="25">
        <v>54</v>
      </c>
      <c r="BJ12" s="18">
        <f t="shared" si="30"/>
        <v>360</v>
      </c>
      <c r="BK12" s="17">
        <f t="shared" si="31"/>
        <v>39</v>
      </c>
      <c r="BL12" s="25">
        <v>1</v>
      </c>
      <c r="BM12" s="25">
        <v>4395</v>
      </c>
      <c r="BN12" s="135">
        <v>4508.87</v>
      </c>
      <c r="BO12" s="19">
        <f t="shared" si="25"/>
        <v>102.59089874857791</v>
      </c>
      <c r="BP12" s="17">
        <f t="shared" si="26"/>
        <v>113.86999999999989</v>
      </c>
    </row>
    <row r="13" spans="1:68" s="9" customFormat="1" ht="21.75" customHeight="1">
      <c r="A13" s="24" t="s">
        <v>120</v>
      </c>
      <c r="B13" s="25">
        <v>1322</v>
      </c>
      <c r="C13" s="26">
        <v>1296</v>
      </c>
      <c r="D13" s="18">
        <f t="shared" si="0"/>
        <v>98.03328290468987</v>
      </c>
      <c r="E13" s="17">
        <f t="shared" si="1"/>
        <v>-26</v>
      </c>
      <c r="F13" s="25">
        <v>771</v>
      </c>
      <c r="G13" s="25">
        <v>783</v>
      </c>
      <c r="H13" s="18">
        <f t="shared" si="2"/>
        <v>101.55642023346303</v>
      </c>
      <c r="I13" s="17">
        <f t="shared" si="3"/>
        <v>12</v>
      </c>
      <c r="J13" s="25">
        <v>1542</v>
      </c>
      <c r="K13" s="25">
        <v>1610</v>
      </c>
      <c r="L13" s="18">
        <f t="shared" si="4"/>
        <v>104.40985732814528</v>
      </c>
      <c r="M13" s="17">
        <f t="shared" si="5"/>
        <v>68</v>
      </c>
      <c r="N13" s="27">
        <v>749</v>
      </c>
      <c r="O13" s="25">
        <v>896</v>
      </c>
      <c r="P13" s="19">
        <f t="shared" si="6"/>
        <v>119.62616822429905</v>
      </c>
      <c r="Q13" s="20">
        <f t="shared" si="7"/>
        <v>147</v>
      </c>
      <c r="R13" s="169">
        <v>48.6</v>
      </c>
      <c r="S13" s="169">
        <v>55.7</v>
      </c>
      <c r="T13" s="19">
        <f t="shared" si="27"/>
        <v>7.100000000000001</v>
      </c>
      <c r="U13" s="25">
        <v>316</v>
      </c>
      <c r="V13" s="27">
        <v>315</v>
      </c>
      <c r="W13" s="19">
        <f t="shared" si="8"/>
        <v>99.68354430379746</v>
      </c>
      <c r="X13" s="17">
        <f t="shared" si="9"/>
        <v>-1</v>
      </c>
      <c r="Y13" s="25">
        <v>4496</v>
      </c>
      <c r="Z13" s="25">
        <v>5220</v>
      </c>
      <c r="AA13" s="18">
        <f t="shared" si="10"/>
        <v>116.10320284697508</v>
      </c>
      <c r="AB13" s="17">
        <f t="shared" si="11"/>
        <v>724</v>
      </c>
      <c r="AC13" s="25">
        <v>1315</v>
      </c>
      <c r="AD13" s="25">
        <v>1289</v>
      </c>
      <c r="AE13" s="18">
        <f t="shared" si="12"/>
        <v>98.02281368821293</v>
      </c>
      <c r="AF13" s="17">
        <f t="shared" si="13"/>
        <v>-26</v>
      </c>
      <c r="AG13" s="25">
        <v>2059</v>
      </c>
      <c r="AH13" s="26">
        <v>2330</v>
      </c>
      <c r="AI13" s="18">
        <f t="shared" si="14"/>
        <v>113.1617289946576</v>
      </c>
      <c r="AJ13" s="17">
        <f t="shared" si="15"/>
        <v>271</v>
      </c>
      <c r="AK13" s="25">
        <v>410</v>
      </c>
      <c r="AL13" s="25">
        <v>472</v>
      </c>
      <c r="AM13" s="19">
        <f t="shared" si="16"/>
        <v>115.12195121951218</v>
      </c>
      <c r="AN13" s="17">
        <f t="shared" si="17"/>
        <v>62</v>
      </c>
      <c r="AO13" s="28">
        <v>236</v>
      </c>
      <c r="AP13" s="28">
        <v>264</v>
      </c>
      <c r="AQ13" s="22">
        <f t="shared" si="28"/>
        <v>111.9</v>
      </c>
      <c r="AR13" s="21">
        <f t="shared" si="18"/>
        <v>28</v>
      </c>
      <c r="AS13" s="29">
        <v>1572</v>
      </c>
      <c r="AT13" s="25">
        <v>1658</v>
      </c>
      <c r="AU13" s="19">
        <f t="shared" si="19"/>
        <v>105.5</v>
      </c>
      <c r="AV13" s="17">
        <f t="shared" si="20"/>
        <v>86</v>
      </c>
      <c r="AW13" s="25">
        <v>343</v>
      </c>
      <c r="AX13" s="25">
        <v>383</v>
      </c>
      <c r="AY13" s="19">
        <f t="shared" si="21"/>
        <v>111.66180758017492</v>
      </c>
      <c r="AZ13" s="17">
        <f t="shared" si="22"/>
        <v>40</v>
      </c>
      <c r="BA13" s="25">
        <v>269</v>
      </c>
      <c r="BB13" s="25">
        <v>296</v>
      </c>
      <c r="BC13" s="19">
        <f t="shared" si="23"/>
        <v>110.03717472118959</v>
      </c>
      <c r="BD13" s="17">
        <f t="shared" si="24"/>
        <v>27</v>
      </c>
      <c r="BE13" s="111">
        <v>2014</v>
      </c>
      <c r="BF13" s="25">
        <v>2877</v>
      </c>
      <c r="BG13" s="18">
        <f t="shared" si="29"/>
        <v>142.85004965243297</v>
      </c>
      <c r="BH13" s="25">
        <v>27</v>
      </c>
      <c r="BI13" s="25">
        <v>28</v>
      </c>
      <c r="BJ13" s="18">
        <f t="shared" si="30"/>
        <v>103.7</v>
      </c>
      <c r="BK13" s="17">
        <f t="shared" si="31"/>
        <v>1</v>
      </c>
      <c r="BL13" s="25">
        <v>38</v>
      </c>
      <c r="BM13" s="25">
        <v>4018</v>
      </c>
      <c r="BN13" s="135">
        <v>4546.21</v>
      </c>
      <c r="BO13" s="19">
        <f t="shared" si="25"/>
        <v>113.14609258337482</v>
      </c>
      <c r="BP13" s="17">
        <f t="shared" si="26"/>
        <v>528.21</v>
      </c>
    </row>
    <row r="14" spans="1:68" s="9" customFormat="1" ht="21.75" customHeight="1">
      <c r="A14" s="24" t="s">
        <v>121</v>
      </c>
      <c r="B14" s="25">
        <v>540</v>
      </c>
      <c r="C14" s="26">
        <v>436</v>
      </c>
      <c r="D14" s="18">
        <f t="shared" si="0"/>
        <v>80.74074074074075</v>
      </c>
      <c r="E14" s="17">
        <f t="shared" si="1"/>
        <v>-104</v>
      </c>
      <c r="F14" s="25">
        <v>263</v>
      </c>
      <c r="G14" s="25">
        <v>223</v>
      </c>
      <c r="H14" s="18">
        <f t="shared" si="2"/>
        <v>84.79087452471484</v>
      </c>
      <c r="I14" s="17">
        <f t="shared" si="3"/>
        <v>-40</v>
      </c>
      <c r="J14" s="25">
        <v>441</v>
      </c>
      <c r="K14" s="25">
        <v>393</v>
      </c>
      <c r="L14" s="18">
        <f t="shared" si="4"/>
        <v>89.1156462585034</v>
      </c>
      <c r="M14" s="17">
        <f t="shared" si="5"/>
        <v>-48</v>
      </c>
      <c r="N14" s="27">
        <v>141</v>
      </c>
      <c r="O14" s="25">
        <v>142</v>
      </c>
      <c r="P14" s="19">
        <f t="shared" si="6"/>
        <v>100.70921985815602</v>
      </c>
      <c r="Q14" s="20">
        <f t="shared" si="7"/>
        <v>1</v>
      </c>
      <c r="R14" s="169">
        <v>32</v>
      </c>
      <c r="S14" s="169">
        <v>36.1</v>
      </c>
      <c r="T14" s="19">
        <f t="shared" si="27"/>
        <v>4.100000000000001</v>
      </c>
      <c r="U14" s="25">
        <v>96</v>
      </c>
      <c r="V14" s="27">
        <v>101</v>
      </c>
      <c r="W14" s="19">
        <f t="shared" si="8"/>
        <v>105.20833333333333</v>
      </c>
      <c r="X14" s="17">
        <f t="shared" si="9"/>
        <v>5</v>
      </c>
      <c r="Y14" s="25">
        <v>1348</v>
      </c>
      <c r="Z14" s="25">
        <v>1601</v>
      </c>
      <c r="AA14" s="18">
        <f t="shared" si="10"/>
        <v>118.76854599406528</v>
      </c>
      <c r="AB14" s="17">
        <f t="shared" si="11"/>
        <v>253</v>
      </c>
      <c r="AC14" s="25">
        <v>537</v>
      </c>
      <c r="AD14" s="25">
        <v>431</v>
      </c>
      <c r="AE14" s="18">
        <f t="shared" si="12"/>
        <v>80.26070763500931</v>
      </c>
      <c r="AF14" s="17">
        <f t="shared" si="13"/>
        <v>-106</v>
      </c>
      <c r="AG14" s="25">
        <v>287</v>
      </c>
      <c r="AH14" s="26">
        <v>646</v>
      </c>
      <c r="AI14" s="18">
        <f t="shared" si="14"/>
        <v>225.0871080139373</v>
      </c>
      <c r="AJ14" s="17">
        <f t="shared" si="15"/>
        <v>359</v>
      </c>
      <c r="AK14" s="25">
        <v>229</v>
      </c>
      <c r="AL14" s="25">
        <v>200</v>
      </c>
      <c r="AM14" s="19">
        <f t="shared" si="16"/>
        <v>87.33624454148472</v>
      </c>
      <c r="AN14" s="17">
        <f t="shared" si="17"/>
        <v>-29</v>
      </c>
      <c r="AO14" s="28">
        <v>147</v>
      </c>
      <c r="AP14" s="28">
        <v>133</v>
      </c>
      <c r="AQ14" s="22">
        <f t="shared" si="28"/>
        <v>90.5</v>
      </c>
      <c r="AR14" s="21">
        <f t="shared" si="18"/>
        <v>-14</v>
      </c>
      <c r="AS14" s="29">
        <v>446</v>
      </c>
      <c r="AT14" s="25">
        <v>403</v>
      </c>
      <c r="AU14" s="19">
        <f t="shared" si="19"/>
        <v>90.4</v>
      </c>
      <c r="AV14" s="17">
        <f t="shared" si="20"/>
        <v>-43</v>
      </c>
      <c r="AW14" s="25">
        <v>150</v>
      </c>
      <c r="AX14" s="25">
        <v>112</v>
      </c>
      <c r="AY14" s="19">
        <f t="shared" si="21"/>
        <v>74.66666666666667</v>
      </c>
      <c r="AZ14" s="17">
        <f t="shared" si="22"/>
        <v>-38</v>
      </c>
      <c r="BA14" s="25">
        <v>115</v>
      </c>
      <c r="BB14" s="25">
        <v>85</v>
      </c>
      <c r="BC14" s="19">
        <f t="shared" si="23"/>
        <v>73.91304347826086</v>
      </c>
      <c r="BD14" s="17">
        <f t="shared" si="24"/>
        <v>-30</v>
      </c>
      <c r="BE14" s="111">
        <v>2528</v>
      </c>
      <c r="BF14" s="25">
        <v>2768</v>
      </c>
      <c r="BG14" s="18">
        <f t="shared" si="29"/>
        <v>109.49367088607595</v>
      </c>
      <c r="BH14" s="25">
        <v>11</v>
      </c>
      <c r="BI14" s="25">
        <v>16</v>
      </c>
      <c r="BJ14" s="18">
        <f t="shared" si="30"/>
        <v>145.5</v>
      </c>
      <c r="BK14" s="17">
        <f t="shared" si="31"/>
        <v>5</v>
      </c>
      <c r="BL14" s="25">
        <v>13</v>
      </c>
      <c r="BM14" s="25">
        <v>4452</v>
      </c>
      <c r="BN14" s="135">
        <v>4615.63</v>
      </c>
      <c r="BO14" s="19">
        <f t="shared" si="25"/>
        <v>103.67542677448338</v>
      </c>
      <c r="BP14" s="17">
        <f t="shared" si="26"/>
        <v>163.6300000000001</v>
      </c>
    </row>
    <row r="15" spans="1:68" s="9" customFormat="1" ht="21.75" customHeight="1">
      <c r="A15" s="24" t="s">
        <v>139</v>
      </c>
      <c r="B15" s="25">
        <v>1235</v>
      </c>
      <c r="C15" s="26">
        <v>1255</v>
      </c>
      <c r="D15" s="18">
        <f t="shared" si="0"/>
        <v>101.61943319838056</v>
      </c>
      <c r="E15" s="17">
        <f t="shared" si="1"/>
        <v>20</v>
      </c>
      <c r="F15" s="25">
        <v>580</v>
      </c>
      <c r="G15" s="25">
        <v>619</v>
      </c>
      <c r="H15" s="18">
        <f t="shared" si="2"/>
        <v>106.72413793103448</v>
      </c>
      <c r="I15" s="17">
        <f t="shared" si="3"/>
        <v>39</v>
      </c>
      <c r="J15" s="25">
        <v>860</v>
      </c>
      <c r="K15" s="25">
        <v>892</v>
      </c>
      <c r="L15" s="18">
        <f t="shared" si="4"/>
        <v>103.72093023255815</v>
      </c>
      <c r="M15" s="17">
        <f t="shared" si="5"/>
        <v>32</v>
      </c>
      <c r="N15" s="27">
        <v>215</v>
      </c>
      <c r="O15" s="25">
        <v>235</v>
      </c>
      <c r="P15" s="19">
        <f t="shared" si="6"/>
        <v>109.30232558139534</v>
      </c>
      <c r="Q15" s="20">
        <f t="shared" si="7"/>
        <v>20</v>
      </c>
      <c r="R15" s="169">
        <v>25</v>
      </c>
      <c r="S15" s="169">
        <v>26.3</v>
      </c>
      <c r="T15" s="19">
        <f t="shared" si="27"/>
        <v>1.3000000000000007</v>
      </c>
      <c r="U15" s="25">
        <v>264</v>
      </c>
      <c r="V15" s="27">
        <v>267</v>
      </c>
      <c r="W15" s="19">
        <f t="shared" si="8"/>
        <v>101.13636363636364</v>
      </c>
      <c r="X15" s="17">
        <f t="shared" si="9"/>
        <v>3</v>
      </c>
      <c r="Y15" s="25">
        <v>2145</v>
      </c>
      <c r="Z15" s="25">
        <v>2449</v>
      </c>
      <c r="AA15" s="18">
        <f t="shared" si="10"/>
        <v>114.17249417249418</v>
      </c>
      <c r="AB15" s="17">
        <f t="shared" si="11"/>
        <v>304</v>
      </c>
      <c r="AC15" s="25">
        <v>1184</v>
      </c>
      <c r="AD15" s="25">
        <v>1225</v>
      </c>
      <c r="AE15" s="18">
        <f t="shared" si="12"/>
        <v>103.46283783783782</v>
      </c>
      <c r="AF15" s="17">
        <f t="shared" si="13"/>
        <v>41</v>
      </c>
      <c r="AG15" s="25">
        <v>409</v>
      </c>
      <c r="AH15" s="26">
        <v>728</v>
      </c>
      <c r="AI15" s="18">
        <f t="shared" si="14"/>
        <v>177.99511002444987</v>
      </c>
      <c r="AJ15" s="17">
        <f t="shared" si="15"/>
        <v>319</v>
      </c>
      <c r="AK15" s="25">
        <v>381</v>
      </c>
      <c r="AL15" s="25">
        <v>319</v>
      </c>
      <c r="AM15" s="19">
        <f t="shared" si="16"/>
        <v>83.72703412073491</v>
      </c>
      <c r="AN15" s="17">
        <f t="shared" si="17"/>
        <v>-62</v>
      </c>
      <c r="AO15" s="28">
        <v>150</v>
      </c>
      <c r="AP15" s="28">
        <v>159</v>
      </c>
      <c r="AQ15" s="22">
        <f t="shared" si="28"/>
        <v>106</v>
      </c>
      <c r="AR15" s="21">
        <f t="shared" si="18"/>
        <v>9</v>
      </c>
      <c r="AS15" s="29">
        <v>872</v>
      </c>
      <c r="AT15" s="25">
        <v>947</v>
      </c>
      <c r="AU15" s="19">
        <f t="shared" si="19"/>
        <v>108.6</v>
      </c>
      <c r="AV15" s="17">
        <f t="shared" si="20"/>
        <v>75</v>
      </c>
      <c r="AW15" s="25">
        <v>407</v>
      </c>
      <c r="AX15" s="25">
        <v>491</v>
      </c>
      <c r="AY15" s="19">
        <f t="shared" si="21"/>
        <v>120.63882063882063</v>
      </c>
      <c r="AZ15" s="17">
        <f t="shared" si="22"/>
        <v>84</v>
      </c>
      <c r="BA15" s="25">
        <v>303</v>
      </c>
      <c r="BB15" s="25">
        <v>394</v>
      </c>
      <c r="BC15" s="19">
        <f t="shared" si="23"/>
        <v>130.03300330033002</v>
      </c>
      <c r="BD15" s="17">
        <f t="shared" si="24"/>
        <v>91</v>
      </c>
      <c r="BE15" s="111">
        <v>1608</v>
      </c>
      <c r="BF15" s="25">
        <v>1969</v>
      </c>
      <c r="BG15" s="18">
        <f t="shared" si="29"/>
        <v>122.45024875621891</v>
      </c>
      <c r="BH15" s="25">
        <v>14</v>
      </c>
      <c r="BI15" s="25">
        <v>77</v>
      </c>
      <c r="BJ15" s="18" t="s">
        <v>108</v>
      </c>
      <c r="BK15" s="17">
        <f t="shared" si="31"/>
        <v>63</v>
      </c>
      <c r="BL15" s="25">
        <v>0</v>
      </c>
      <c r="BM15" s="25">
        <v>3839</v>
      </c>
      <c r="BN15" s="135">
        <v>4794.23</v>
      </c>
      <c r="BO15" s="19">
        <f t="shared" si="25"/>
        <v>124.88226100547016</v>
      </c>
      <c r="BP15" s="17">
        <f t="shared" si="26"/>
        <v>955.2299999999996</v>
      </c>
    </row>
    <row r="16" spans="1:68" s="9" customFormat="1" ht="21.75" customHeight="1">
      <c r="A16" s="24" t="s">
        <v>122</v>
      </c>
      <c r="B16" s="25">
        <v>2088</v>
      </c>
      <c r="C16" s="26">
        <v>2000</v>
      </c>
      <c r="D16" s="18">
        <f t="shared" si="0"/>
        <v>95.78544061302682</v>
      </c>
      <c r="E16" s="17">
        <f t="shared" si="1"/>
        <v>-88</v>
      </c>
      <c r="F16" s="25">
        <v>950</v>
      </c>
      <c r="G16" s="25">
        <v>1088</v>
      </c>
      <c r="H16" s="18">
        <f t="shared" si="2"/>
        <v>114.52631578947367</v>
      </c>
      <c r="I16" s="17">
        <f t="shared" si="3"/>
        <v>138</v>
      </c>
      <c r="J16" s="25">
        <v>1270</v>
      </c>
      <c r="K16" s="25">
        <v>1530</v>
      </c>
      <c r="L16" s="18">
        <f t="shared" si="4"/>
        <v>120.4724409448819</v>
      </c>
      <c r="M16" s="17">
        <f t="shared" si="5"/>
        <v>260</v>
      </c>
      <c r="N16" s="27">
        <v>420</v>
      </c>
      <c r="O16" s="25">
        <v>682</v>
      </c>
      <c r="P16" s="19">
        <f t="shared" si="6"/>
        <v>162.38095238095238</v>
      </c>
      <c r="Q16" s="20">
        <f t="shared" si="7"/>
        <v>262</v>
      </c>
      <c r="R16" s="169">
        <v>33.1</v>
      </c>
      <c r="S16" s="169">
        <v>44.6</v>
      </c>
      <c r="T16" s="19">
        <f t="shared" si="27"/>
        <v>11.5</v>
      </c>
      <c r="U16" s="25">
        <v>521</v>
      </c>
      <c r="V16" s="27">
        <v>473</v>
      </c>
      <c r="W16" s="19">
        <f t="shared" si="8"/>
        <v>90.7869481765835</v>
      </c>
      <c r="X16" s="17">
        <f t="shared" si="9"/>
        <v>-48</v>
      </c>
      <c r="Y16" s="25">
        <v>5069</v>
      </c>
      <c r="Z16" s="25">
        <v>4867</v>
      </c>
      <c r="AA16" s="18">
        <f t="shared" si="10"/>
        <v>96.01499309528506</v>
      </c>
      <c r="AB16" s="17">
        <f t="shared" si="11"/>
        <v>-202</v>
      </c>
      <c r="AC16" s="25">
        <v>2063</v>
      </c>
      <c r="AD16" s="25">
        <v>1968</v>
      </c>
      <c r="AE16" s="18">
        <f t="shared" si="12"/>
        <v>95.39505574406203</v>
      </c>
      <c r="AF16" s="17">
        <f t="shared" si="13"/>
        <v>-95</v>
      </c>
      <c r="AG16" s="25">
        <v>1743</v>
      </c>
      <c r="AH16" s="26">
        <v>1363</v>
      </c>
      <c r="AI16" s="18">
        <f t="shared" si="14"/>
        <v>78.19850831899025</v>
      </c>
      <c r="AJ16" s="17">
        <f t="shared" si="15"/>
        <v>-380</v>
      </c>
      <c r="AK16" s="25">
        <v>641</v>
      </c>
      <c r="AL16" s="25">
        <v>507</v>
      </c>
      <c r="AM16" s="19">
        <f t="shared" si="16"/>
        <v>79.09516380655226</v>
      </c>
      <c r="AN16" s="17">
        <f t="shared" si="17"/>
        <v>-134</v>
      </c>
      <c r="AO16" s="28">
        <v>269</v>
      </c>
      <c r="AP16" s="28">
        <v>305</v>
      </c>
      <c r="AQ16" s="22">
        <f t="shared" si="28"/>
        <v>113.4</v>
      </c>
      <c r="AR16" s="21">
        <f t="shared" si="18"/>
        <v>36</v>
      </c>
      <c r="AS16" s="29">
        <v>1403</v>
      </c>
      <c r="AT16" s="25">
        <v>1509</v>
      </c>
      <c r="AU16" s="19">
        <f t="shared" si="19"/>
        <v>107.6</v>
      </c>
      <c r="AV16" s="17">
        <f t="shared" si="20"/>
        <v>106</v>
      </c>
      <c r="AW16" s="25">
        <v>920</v>
      </c>
      <c r="AX16" s="25">
        <v>881</v>
      </c>
      <c r="AY16" s="19">
        <f t="shared" si="21"/>
        <v>95.76086956521739</v>
      </c>
      <c r="AZ16" s="17">
        <f t="shared" si="22"/>
        <v>-39</v>
      </c>
      <c r="BA16" s="25">
        <v>652</v>
      </c>
      <c r="BB16" s="25">
        <v>696</v>
      </c>
      <c r="BC16" s="19">
        <f t="shared" si="23"/>
        <v>106.74846625766872</v>
      </c>
      <c r="BD16" s="17">
        <f t="shared" si="24"/>
        <v>44</v>
      </c>
      <c r="BE16" s="111">
        <v>1912</v>
      </c>
      <c r="BF16" s="25">
        <v>2128</v>
      </c>
      <c r="BG16" s="18">
        <f t="shared" si="29"/>
        <v>111.2970711297071</v>
      </c>
      <c r="BH16" s="25">
        <v>144</v>
      </c>
      <c r="BI16" s="25">
        <v>27</v>
      </c>
      <c r="BJ16" s="18">
        <f t="shared" si="30"/>
        <v>18.8</v>
      </c>
      <c r="BK16" s="17">
        <f t="shared" si="31"/>
        <v>-117</v>
      </c>
      <c r="BL16" s="25">
        <v>4</v>
      </c>
      <c r="BM16" s="25">
        <v>4109</v>
      </c>
      <c r="BN16" s="135">
        <v>4647.74</v>
      </c>
      <c r="BO16" s="19">
        <f t="shared" si="25"/>
        <v>113.1112192747627</v>
      </c>
      <c r="BP16" s="17">
        <f t="shared" si="26"/>
        <v>538.7399999999998</v>
      </c>
    </row>
    <row r="17" spans="1:68" s="30" customFormat="1" ht="21.75" customHeight="1">
      <c r="A17" s="136" t="s">
        <v>123</v>
      </c>
      <c r="B17" s="25">
        <v>780</v>
      </c>
      <c r="C17" s="26">
        <v>782</v>
      </c>
      <c r="D17" s="18">
        <f t="shared" si="0"/>
        <v>100.25641025641025</v>
      </c>
      <c r="E17" s="17">
        <f t="shared" si="1"/>
        <v>2</v>
      </c>
      <c r="F17" s="25">
        <v>497</v>
      </c>
      <c r="G17" s="25">
        <v>481</v>
      </c>
      <c r="H17" s="18">
        <f t="shared" si="2"/>
        <v>96.78068410462777</v>
      </c>
      <c r="I17" s="17">
        <f t="shared" si="3"/>
        <v>-16</v>
      </c>
      <c r="J17" s="25">
        <v>622</v>
      </c>
      <c r="K17" s="25">
        <v>913</v>
      </c>
      <c r="L17" s="18">
        <f t="shared" si="4"/>
        <v>146.78456591639872</v>
      </c>
      <c r="M17" s="17">
        <f t="shared" si="5"/>
        <v>291</v>
      </c>
      <c r="N17" s="27">
        <v>285</v>
      </c>
      <c r="O17" s="25">
        <v>639</v>
      </c>
      <c r="P17" s="19">
        <f t="shared" si="6"/>
        <v>224.21052631578945</v>
      </c>
      <c r="Q17" s="20">
        <f t="shared" si="7"/>
        <v>354</v>
      </c>
      <c r="R17" s="169">
        <v>45.8</v>
      </c>
      <c r="S17" s="169">
        <v>70</v>
      </c>
      <c r="T17" s="19">
        <f t="shared" si="27"/>
        <v>24.200000000000003</v>
      </c>
      <c r="U17" s="25">
        <v>143</v>
      </c>
      <c r="V17" s="27">
        <v>150</v>
      </c>
      <c r="W17" s="19">
        <f t="shared" si="8"/>
        <v>104.8951048951049</v>
      </c>
      <c r="X17" s="17">
        <f t="shared" si="9"/>
        <v>7</v>
      </c>
      <c r="Y17" s="25">
        <v>2287</v>
      </c>
      <c r="Z17" s="25">
        <v>3004</v>
      </c>
      <c r="AA17" s="18">
        <f t="shared" si="10"/>
        <v>131.35111499781374</v>
      </c>
      <c r="AB17" s="17">
        <f t="shared" si="11"/>
        <v>717</v>
      </c>
      <c r="AC17" s="25">
        <v>758</v>
      </c>
      <c r="AD17" s="25">
        <v>755</v>
      </c>
      <c r="AE17" s="18">
        <f t="shared" si="12"/>
        <v>99.6042216358839</v>
      </c>
      <c r="AF17" s="17">
        <f t="shared" si="13"/>
        <v>-3</v>
      </c>
      <c r="AG17" s="25">
        <v>708</v>
      </c>
      <c r="AH17" s="26">
        <v>590</v>
      </c>
      <c r="AI17" s="18">
        <f t="shared" si="14"/>
        <v>83.33333333333334</v>
      </c>
      <c r="AJ17" s="17">
        <f t="shared" si="15"/>
        <v>-118</v>
      </c>
      <c r="AK17" s="25">
        <v>177</v>
      </c>
      <c r="AL17" s="25">
        <v>170</v>
      </c>
      <c r="AM17" s="19">
        <f t="shared" si="16"/>
        <v>96.045197740113</v>
      </c>
      <c r="AN17" s="17">
        <f t="shared" si="17"/>
        <v>-7</v>
      </c>
      <c r="AO17" s="28">
        <v>290</v>
      </c>
      <c r="AP17" s="28">
        <v>363</v>
      </c>
      <c r="AQ17" s="22">
        <f t="shared" si="28"/>
        <v>125.2</v>
      </c>
      <c r="AR17" s="21">
        <f t="shared" si="18"/>
        <v>73</v>
      </c>
      <c r="AS17" s="29">
        <v>1003</v>
      </c>
      <c r="AT17" s="25">
        <v>1063</v>
      </c>
      <c r="AU17" s="19">
        <f t="shared" si="19"/>
        <v>106</v>
      </c>
      <c r="AV17" s="17">
        <f t="shared" si="20"/>
        <v>60</v>
      </c>
      <c r="AW17" s="25">
        <v>344</v>
      </c>
      <c r="AX17" s="25">
        <v>367</v>
      </c>
      <c r="AY17" s="19">
        <f t="shared" si="21"/>
        <v>106.6860465116279</v>
      </c>
      <c r="AZ17" s="17">
        <f t="shared" si="22"/>
        <v>23</v>
      </c>
      <c r="BA17" s="25">
        <v>285</v>
      </c>
      <c r="BB17" s="25">
        <v>320</v>
      </c>
      <c r="BC17" s="19">
        <f t="shared" si="23"/>
        <v>112.28070175438596</v>
      </c>
      <c r="BD17" s="17">
        <f t="shared" si="24"/>
        <v>35</v>
      </c>
      <c r="BE17" s="111">
        <v>2778</v>
      </c>
      <c r="BF17" s="25">
        <v>3469</v>
      </c>
      <c r="BG17" s="18">
        <f t="shared" si="29"/>
        <v>124.87401007919365</v>
      </c>
      <c r="BH17" s="25">
        <v>13</v>
      </c>
      <c r="BI17" s="25">
        <v>187</v>
      </c>
      <c r="BJ17" s="18">
        <f t="shared" si="30"/>
        <v>1438.5</v>
      </c>
      <c r="BK17" s="17">
        <f t="shared" si="31"/>
        <v>174</v>
      </c>
      <c r="BL17" s="25">
        <v>0</v>
      </c>
      <c r="BM17" s="25">
        <v>4864</v>
      </c>
      <c r="BN17" s="135">
        <v>4843.24</v>
      </c>
      <c r="BO17" s="19">
        <f t="shared" si="25"/>
        <v>99.57319078947367</v>
      </c>
      <c r="BP17" s="17">
        <f t="shared" si="26"/>
        <v>-20.76000000000022</v>
      </c>
    </row>
    <row r="18" spans="1:68" s="9" customFormat="1" ht="21.75" customHeight="1">
      <c r="A18" s="24" t="s">
        <v>124</v>
      </c>
      <c r="B18" s="25">
        <v>564</v>
      </c>
      <c r="C18" s="26">
        <v>484</v>
      </c>
      <c r="D18" s="18">
        <f t="shared" si="0"/>
        <v>85.81560283687944</v>
      </c>
      <c r="E18" s="17">
        <f t="shared" si="1"/>
        <v>-80</v>
      </c>
      <c r="F18" s="25">
        <v>332</v>
      </c>
      <c r="G18" s="25">
        <v>243</v>
      </c>
      <c r="H18" s="18">
        <f t="shared" si="2"/>
        <v>73.19277108433735</v>
      </c>
      <c r="I18" s="17">
        <f t="shared" si="3"/>
        <v>-89</v>
      </c>
      <c r="J18" s="25">
        <v>270</v>
      </c>
      <c r="K18" s="25">
        <v>283</v>
      </c>
      <c r="L18" s="18">
        <f t="shared" si="4"/>
        <v>104.81481481481481</v>
      </c>
      <c r="M18" s="17">
        <f t="shared" si="5"/>
        <v>13</v>
      </c>
      <c r="N18" s="27">
        <v>63</v>
      </c>
      <c r="O18" s="25">
        <v>89</v>
      </c>
      <c r="P18" s="19">
        <f t="shared" si="6"/>
        <v>141.26984126984127</v>
      </c>
      <c r="Q18" s="20">
        <f t="shared" si="7"/>
        <v>26</v>
      </c>
      <c r="R18" s="169">
        <v>23.3</v>
      </c>
      <c r="S18" s="169">
        <v>31.4</v>
      </c>
      <c r="T18" s="19">
        <f t="shared" si="27"/>
        <v>8.099999999999998</v>
      </c>
      <c r="U18" s="25">
        <v>89</v>
      </c>
      <c r="V18" s="27">
        <v>85</v>
      </c>
      <c r="W18" s="19">
        <f t="shared" si="8"/>
        <v>95.50561797752809</v>
      </c>
      <c r="X18" s="17">
        <f t="shared" si="9"/>
        <v>-4</v>
      </c>
      <c r="Y18" s="25">
        <v>1010</v>
      </c>
      <c r="Z18" s="25">
        <v>1120</v>
      </c>
      <c r="AA18" s="18">
        <f t="shared" si="10"/>
        <v>110.8910891089109</v>
      </c>
      <c r="AB18" s="17">
        <f t="shared" si="11"/>
        <v>110</v>
      </c>
      <c r="AC18" s="25">
        <v>558</v>
      </c>
      <c r="AD18" s="25">
        <v>483</v>
      </c>
      <c r="AE18" s="18">
        <f t="shared" si="12"/>
        <v>86.55913978494624</v>
      </c>
      <c r="AF18" s="17">
        <f t="shared" si="13"/>
        <v>-75</v>
      </c>
      <c r="AG18" s="25">
        <v>157</v>
      </c>
      <c r="AH18" s="26">
        <v>452</v>
      </c>
      <c r="AI18" s="18" t="s">
        <v>93</v>
      </c>
      <c r="AJ18" s="17">
        <f t="shared" si="15"/>
        <v>295</v>
      </c>
      <c r="AK18" s="25">
        <v>170</v>
      </c>
      <c r="AL18" s="25">
        <v>185</v>
      </c>
      <c r="AM18" s="19" t="s">
        <v>95</v>
      </c>
      <c r="AN18" s="17">
        <f t="shared" si="17"/>
        <v>15</v>
      </c>
      <c r="AO18" s="28">
        <v>76</v>
      </c>
      <c r="AP18" s="28">
        <v>83</v>
      </c>
      <c r="AQ18" s="22">
        <f t="shared" si="28"/>
        <v>109.2</v>
      </c>
      <c r="AR18" s="21">
        <f t="shared" si="18"/>
        <v>7</v>
      </c>
      <c r="AS18" s="29">
        <v>278</v>
      </c>
      <c r="AT18" s="25">
        <v>294</v>
      </c>
      <c r="AU18" s="19">
        <f t="shared" si="19"/>
        <v>105.8</v>
      </c>
      <c r="AV18" s="17">
        <f t="shared" si="20"/>
        <v>16</v>
      </c>
      <c r="AW18" s="25">
        <v>221</v>
      </c>
      <c r="AX18" s="25">
        <v>209</v>
      </c>
      <c r="AY18" s="19">
        <f t="shared" si="21"/>
        <v>94.57013574660633</v>
      </c>
      <c r="AZ18" s="17">
        <f t="shared" si="22"/>
        <v>-12</v>
      </c>
      <c r="BA18" s="25">
        <v>176</v>
      </c>
      <c r="BB18" s="25">
        <v>168</v>
      </c>
      <c r="BC18" s="19">
        <f t="shared" si="23"/>
        <v>95.45454545454545</v>
      </c>
      <c r="BD18" s="17">
        <f t="shared" si="24"/>
        <v>-8</v>
      </c>
      <c r="BE18" s="111">
        <v>1928</v>
      </c>
      <c r="BF18" s="25">
        <v>2309</v>
      </c>
      <c r="BG18" s="18">
        <f t="shared" si="29"/>
        <v>119.76141078838174</v>
      </c>
      <c r="BH18" s="25">
        <v>7</v>
      </c>
      <c r="BI18" s="25">
        <v>35</v>
      </c>
      <c r="BJ18" s="18">
        <f t="shared" si="30"/>
        <v>500</v>
      </c>
      <c r="BK18" s="17">
        <f t="shared" si="31"/>
        <v>28</v>
      </c>
      <c r="BL18" s="25">
        <v>0</v>
      </c>
      <c r="BM18" s="25">
        <v>3772</v>
      </c>
      <c r="BN18" s="135">
        <v>4687.54</v>
      </c>
      <c r="BO18" s="19">
        <f t="shared" si="25"/>
        <v>124.27200424178156</v>
      </c>
      <c r="BP18" s="17">
        <f t="shared" si="26"/>
        <v>915.54</v>
      </c>
    </row>
    <row r="19" spans="1:68" s="9" customFormat="1" ht="21.75" customHeight="1">
      <c r="A19" s="24" t="s">
        <v>125</v>
      </c>
      <c r="B19" s="25">
        <v>1390</v>
      </c>
      <c r="C19" s="26">
        <v>1282</v>
      </c>
      <c r="D19" s="18">
        <f t="shared" si="0"/>
        <v>92.23021582733813</v>
      </c>
      <c r="E19" s="17">
        <f t="shared" si="1"/>
        <v>-108</v>
      </c>
      <c r="F19" s="25">
        <v>897</v>
      </c>
      <c r="G19" s="25">
        <v>808</v>
      </c>
      <c r="H19" s="18">
        <f t="shared" si="2"/>
        <v>90.07803790412487</v>
      </c>
      <c r="I19" s="17">
        <f t="shared" si="3"/>
        <v>-89</v>
      </c>
      <c r="J19" s="25">
        <v>982</v>
      </c>
      <c r="K19" s="25">
        <v>1183</v>
      </c>
      <c r="L19" s="18">
        <f t="shared" si="4"/>
        <v>120.4684317718941</v>
      </c>
      <c r="M19" s="17">
        <f t="shared" si="5"/>
        <v>201</v>
      </c>
      <c r="N19" s="27">
        <v>372</v>
      </c>
      <c r="O19" s="25">
        <v>629</v>
      </c>
      <c r="P19" s="19">
        <f t="shared" si="6"/>
        <v>169.08602150537635</v>
      </c>
      <c r="Q19" s="20">
        <f t="shared" si="7"/>
        <v>257</v>
      </c>
      <c r="R19" s="169">
        <v>37.9</v>
      </c>
      <c r="S19" s="169">
        <v>53.2</v>
      </c>
      <c r="T19" s="19">
        <f t="shared" si="27"/>
        <v>15.300000000000004</v>
      </c>
      <c r="U19" s="25">
        <v>182</v>
      </c>
      <c r="V19" s="27">
        <v>197</v>
      </c>
      <c r="W19" s="19">
        <f t="shared" si="8"/>
        <v>108.24175824175823</v>
      </c>
      <c r="X19" s="17">
        <f t="shared" si="9"/>
        <v>15</v>
      </c>
      <c r="Y19" s="25">
        <v>3551</v>
      </c>
      <c r="Z19" s="25">
        <v>4487</v>
      </c>
      <c r="AA19" s="18">
        <f t="shared" si="10"/>
        <v>126.35877217685159</v>
      </c>
      <c r="AB19" s="17">
        <f t="shared" si="11"/>
        <v>936</v>
      </c>
      <c r="AC19" s="25">
        <v>1374</v>
      </c>
      <c r="AD19" s="25">
        <v>1270</v>
      </c>
      <c r="AE19" s="18">
        <f t="shared" si="12"/>
        <v>92.43085880640466</v>
      </c>
      <c r="AF19" s="17">
        <f t="shared" si="13"/>
        <v>-104</v>
      </c>
      <c r="AG19" s="25">
        <v>1195</v>
      </c>
      <c r="AH19" s="26">
        <v>1825</v>
      </c>
      <c r="AI19" s="18">
        <f t="shared" si="14"/>
        <v>152.71966527196653</v>
      </c>
      <c r="AJ19" s="17">
        <f t="shared" si="15"/>
        <v>630</v>
      </c>
      <c r="AK19" s="25">
        <v>348</v>
      </c>
      <c r="AL19" s="25">
        <v>521</v>
      </c>
      <c r="AM19" s="19">
        <f t="shared" si="16"/>
        <v>149.71264367816093</v>
      </c>
      <c r="AN19" s="17">
        <f t="shared" si="17"/>
        <v>173</v>
      </c>
      <c r="AO19" s="28">
        <v>315</v>
      </c>
      <c r="AP19" s="28">
        <v>326</v>
      </c>
      <c r="AQ19" s="22">
        <f t="shared" si="28"/>
        <v>103.5</v>
      </c>
      <c r="AR19" s="21">
        <f t="shared" si="18"/>
        <v>11</v>
      </c>
      <c r="AS19" s="29">
        <v>1173</v>
      </c>
      <c r="AT19" s="25">
        <v>1242</v>
      </c>
      <c r="AU19" s="19">
        <f t="shared" si="19"/>
        <v>105.9</v>
      </c>
      <c r="AV19" s="17">
        <f t="shared" si="20"/>
        <v>69</v>
      </c>
      <c r="AW19" s="25">
        <v>558</v>
      </c>
      <c r="AX19" s="25">
        <v>530</v>
      </c>
      <c r="AY19" s="19">
        <f t="shared" si="21"/>
        <v>94.98207885304659</v>
      </c>
      <c r="AZ19" s="17">
        <f t="shared" si="22"/>
        <v>-28</v>
      </c>
      <c r="BA19" s="25">
        <v>463</v>
      </c>
      <c r="BB19" s="25">
        <v>435</v>
      </c>
      <c r="BC19" s="19">
        <f t="shared" si="23"/>
        <v>93.9524838012959</v>
      </c>
      <c r="BD19" s="17">
        <f t="shared" si="24"/>
        <v>-28</v>
      </c>
      <c r="BE19" s="111">
        <v>2212</v>
      </c>
      <c r="BF19" s="25">
        <v>2735</v>
      </c>
      <c r="BG19" s="18">
        <f t="shared" si="29"/>
        <v>123.64376130198914</v>
      </c>
      <c r="BH19" s="25">
        <v>26</v>
      </c>
      <c r="BI19" s="25">
        <v>96</v>
      </c>
      <c r="BJ19" s="18">
        <f t="shared" si="30"/>
        <v>369.2</v>
      </c>
      <c r="BK19" s="17">
        <f t="shared" si="31"/>
        <v>70</v>
      </c>
      <c r="BL19" s="25">
        <v>6</v>
      </c>
      <c r="BM19" s="25">
        <v>4225</v>
      </c>
      <c r="BN19" s="135">
        <v>4617.04</v>
      </c>
      <c r="BO19" s="19">
        <f t="shared" si="25"/>
        <v>109.27905325443787</v>
      </c>
      <c r="BP19" s="17">
        <f t="shared" si="26"/>
        <v>392.03999999999996</v>
      </c>
    </row>
    <row r="20" spans="1:68" s="9" customFormat="1" ht="21.75" customHeight="1">
      <c r="A20" s="24" t="s">
        <v>126</v>
      </c>
      <c r="B20" s="25">
        <v>870</v>
      </c>
      <c r="C20" s="26">
        <v>725</v>
      </c>
      <c r="D20" s="18">
        <f t="shared" si="0"/>
        <v>83.33333333333334</v>
      </c>
      <c r="E20" s="17">
        <f t="shared" si="1"/>
        <v>-145</v>
      </c>
      <c r="F20" s="25">
        <v>481</v>
      </c>
      <c r="G20" s="25">
        <v>364</v>
      </c>
      <c r="H20" s="18">
        <f t="shared" si="2"/>
        <v>75.67567567567568</v>
      </c>
      <c r="I20" s="17">
        <f t="shared" si="3"/>
        <v>-117</v>
      </c>
      <c r="J20" s="25">
        <v>596</v>
      </c>
      <c r="K20" s="25">
        <v>490</v>
      </c>
      <c r="L20" s="18">
        <f t="shared" si="4"/>
        <v>82.21476510067114</v>
      </c>
      <c r="M20" s="17">
        <f t="shared" si="5"/>
        <v>-106</v>
      </c>
      <c r="N20" s="27">
        <v>125</v>
      </c>
      <c r="O20" s="25">
        <v>170</v>
      </c>
      <c r="P20" s="19">
        <f t="shared" si="6"/>
        <v>136</v>
      </c>
      <c r="Q20" s="20">
        <f t="shared" si="7"/>
        <v>45</v>
      </c>
      <c r="R20" s="169">
        <v>21</v>
      </c>
      <c r="S20" s="169">
        <v>34.7</v>
      </c>
      <c r="T20" s="19">
        <f t="shared" si="27"/>
        <v>13.700000000000003</v>
      </c>
      <c r="U20" s="25">
        <v>155</v>
      </c>
      <c r="V20" s="27">
        <v>154</v>
      </c>
      <c r="W20" s="19">
        <f t="shared" si="8"/>
        <v>99.35483870967742</v>
      </c>
      <c r="X20" s="17">
        <f t="shared" si="9"/>
        <v>-1</v>
      </c>
      <c r="Y20" s="25">
        <v>1730</v>
      </c>
      <c r="Z20" s="25">
        <v>1214</v>
      </c>
      <c r="AA20" s="18">
        <f t="shared" si="10"/>
        <v>70.17341040462428</v>
      </c>
      <c r="AB20" s="17">
        <f t="shared" si="11"/>
        <v>-516</v>
      </c>
      <c r="AC20" s="25">
        <v>848</v>
      </c>
      <c r="AD20" s="25">
        <v>706</v>
      </c>
      <c r="AE20" s="18">
        <f t="shared" si="12"/>
        <v>83.25471698113208</v>
      </c>
      <c r="AF20" s="17">
        <f t="shared" si="13"/>
        <v>-142</v>
      </c>
      <c r="AG20" s="25">
        <v>369</v>
      </c>
      <c r="AH20" s="26">
        <v>297</v>
      </c>
      <c r="AI20" s="18">
        <f t="shared" si="14"/>
        <v>80.48780487804879</v>
      </c>
      <c r="AJ20" s="17">
        <f t="shared" si="15"/>
        <v>-72</v>
      </c>
      <c r="AK20" s="25">
        <v>236</v>
      </c>
      <c r="AL20" s="25">
        <v>229</v>
      </c>
      <c r="AM20" s="19">
        <f t="shared" si="16"/>
        <v>97.03389830508475</v>
      </c>
      <c r="AN20" s="17">
        <f t="shared" si="17"/>
        <v>-7</v>
      </c>
      <c r="AO20" s="28">
        <v>139</v>
      </c>
      <c r="AP20" s="28">
        <v>135</v>
      </c>
      <c r="AQ20" s="22">
        <f t="shared" si="28"/>
        <v>97.1</v>
      </c>
      <c r="AR20" s="21">
        <f t="shared" si="18"/>
        <v>-4</v>
      </c>
      <c r="AS20" s="29">
        <v>600</v>
      </c>
      <c r="AT20" s="25">
        <v>607</v>
      </c>
      <c r="AU20" s="19">
        <f t="shared" si="19"/>
        <v>101.2</v>
      </c>
      <c r="AV20" s="17">
        <f t="shared" si="20"/>
        <v>7</v>
      </c>
      <c r="AW20" s="25">
        <v>296</v>
      </c>
      <c r="AX20" s="25">
        <v>256</v>
      </c>
      <c r="AY20" s="19">
        <f t="shared" si="21"/>
        <v>86.48648648648648</v>
      </c>
      <c r="AZ20" s="17">
        <f t="shared" si="22"/>
        <v>-40</v>
      </c>
      <c r="BA20" s="25">
        <v>253</v>
      </c>
      <c r="BB20" s="25">
        <v>220</v>
      </c>
      <c r="BC20" s="19">
        <f t="shared" si="23"/>
        <v>86.95652173913044</v>
      </c>
      <c r="BD20" s="17">
        <f t="shared" si="24"/>
        <v>-33</v>
      </c>
      <c r="BE20" s="111">
        <v>2251</v>
      </c>
      <c r="BF20" s="25">
        <v>2480</v>
      </c>
      <c r="BG20" s="18">
        <f t="shared" si="29"/>
        <v>110.17325633051976</v>
      </c>
      <c r="BH20" s="25">
        <v>9</v>
      </c>
      <c r="BI20" s="25">
        <v>98</v>
      </c>
      <c r="BJ20" s="18">
        <f t="shared" si="30"/>
        <v>1088.9</v>
      </c>
      <c r="BK20" s="17">
        <f t="shared" si="31"/>
        <v>89</v>
      </c>
      <c r="BL20" s="25">
        <v>3</v>
      </c>
      <c r="BM20" s="25">
        <v>3814</v>
      </c>
      <c r="BN20" s="135">
        <v>4549.07</v>
      </c>
      <c r="BO20" s="19">
        <f t="shared" si="25"/>
        <v>119.27294179339276</v>
      </c>
      <c r="BP20" s="17">
        <f t="shared" si="26"/>
        <v>735.0699999999997</v>
      </c>
    </row>
    <row r="21" spans="1:68" s="9" customFormat="1" ht="30" customHeight="1">
      <c r="A21" s="179" t="s">
        <v>141</v>
      </c>
      <c r="B21" s="25">
        <v>4233</v>
      </c>
      <c r="C21" s="26">
        <v>3990</v>
      </c>
      <c r="D21" s="18">
        <f t="shared" si="0"/>
        <v>94.25939050318922</v>
      </c>
      <c r="E21" s="17">
        <f t="shared" si="1"/>
        <v>-243</v>
      </c>
      <c r="F21" s="25">
        <v>1963</v>
      </c>
      <c r="G21" s="25">
        <v>1916</v>
      </c>
      <c r="H21" s="18">
        <f t="shared" si="2"/>
        <v>97.60570555272542</v>
      </c>
      <c r="I21" s="17">
        <f t="shared" si="3"/>
        <v>-47</v>
      </c>
      <c r="J21" s="25">
        <v>2288</v>
      </c>
      <c r="K21" s="25">
        <v>2323</v>
      </c>
      <c r="L21" s="18">
        <f t="shared" si="4"/>
        <v>101.52972027972027</v>
      </c>
      <c r="M21" s="17">
        <f t="shared" si="5"/>
        <v>35</v>
      </c>
      <c r="N21" s="27">
        <v>916</v>
      </c>
      <c r="O21" s="25">
        <v>978</v>
      </c>
      <c r="P21" s="19">
        <f t="shared" si="6"/>
        <v>106.76855895196506</v>
      </c>
      <c r="Q21" s="20">
        <f t="shared" si="7"/>
        <v>62</v>
      </c>
      <c r="R21" s="169">
        <v>40</v>
      </c>
      <c r="S21" s="169">
        <v>42.1</v>
      </c>
      <c r="T21" s="19">
        <f t="shared" si="27"/>
        <v>2.1000000000000014</v>
      </c>
      <c r="U21" s="25">
        <v>731</v>
      </c>
      <c r="V21" s="27">
        <v>686</v>
      </c>
      <c r="W21" s="19">
        <f t="shared" si="8"/>
        <v>93.84404924760602</v>
      </c>
      <c r="X21" s="17">
        <f t="shared" si="9"/>
        <v>-45</v>
      </c>
      <c r="Y21" s="25">
        <v>10633</v>
      </c>
      <c r="Z21" s="25">
        <v>10365</v>
      </c>
      <c r="AA21" s="18">
        <f t="shared" si="10"/>
        <v>97.47954481331703</v>
      </c>
      <c r="AB21" s="17">
        <f t="shared" si="11"/>
        <v>-268</v>
      </c>
      <c r="AC21" s="25">
        <v>4060</v>
      </c>
      <c r="AD21" s="25">
        <v>3873</v>
      </c>
      <c r="AE21" s="18">
        <f t="shared" si="12"/>
        <v>95.39408866995073</v>
      </c>
      <c r="AF21" s="17">
        <f t="shared" si="13"/>
        <v>-187</v>
      </c>
      <c r="AG21" s="25">
        <v>3751</v>
      </c>
      <c r="AH21" s="26">
        <v>4269</v>
      </c>
      <c r="AI21" s="18">
        <f t="shared" si="14"/>
        <v>113.80965075979739</v>
      </c>
      <c r="AJ21" s="17">
        <f t="shared" si="15"/>
        <v>518</v>
      </c>
      <c r="AK21" s="25">
        <v>1321</v>
      </c>
      <c r="AL21" s="25">
        <v>1121</v>
      </c>
      <c r="AM21" s="19">
        <f t="shared" si="16"/>
        <v>84.85995457986374</v>
      </c>
      <c r="AN21" s="17">
        <f t="shared" si="17"/>
        <v>-200</v>
      </c>
      <c r="AO21" s="28">
        <v>516</v>
      </c>
      <c r="AP21" s="28">
        <v>574</v>
      </c>
      <c r="AQ21" s="22">
        <f t="shared" si="28"/>
        <v>111.2</v>
      </c>
      <c r="AR21" s="21">
        <f t="shared" si="18"/>
        <v>58</v>
      </c>
      <c r="AS21" s="29">
        <v>2365</v>
      </c>
      <c r="AT21" s="25">
        <v>2372</v>
      </c>
      <c r="AU21" s="19">
        <f t="shared" si="19"/>
        <v>100.3</v>
      </c>
      <c r="AV21" s="17">
        <f t="shared" si="20"/>
        <v>7</v>
      </c>
      <c r="AW21" s="25">
        <v>1860</v>
      </c>
      <c r="AX21" s="25">
        <v>1880</v>
      </c>
      <c r="AY21" s="19">
        <f t="shared" si="21"/>
        <v>101.0752688172043</v>
      </c>
      <c r="AZ21" s="17">
        <f t="shared" si="22"/>
        <v>20</v>
      </c>
      <c r="BA21" s="25">
        <v>1452</v>
      </c>
      <c r="BB21" s="25">
        <v>1539</v>
      </c>
      <c r="BC21" s="19">
        <f t="shared" si="23"/>
        <v>105.99173553719008</v>
      </c>
      <c r="BD21" s="17">
        <f t="shared" si="24"/>
        <v>87</v>
      </c>
      <c r="BE21" s="111">
        <v>1569</v>
      </c>
      <c r="BF21" s="25">
        <v>1949</v>
      </c>
      <c r="BG21" s="18">
        <f t="shared" si="29"/>
        <v>124.21924792861695</v>
      </c>
      <c r="BH21" s="25">
        <v>51</v>
      </c>
      <c r="BI21" s="25">
        <v>88</v>
      </c>
      <c r="BJ21" s="18">
        <f t="shared" si="30"/>
        <v>172.5</v>
      </c>
      <c r="BK21" s="17">
        <f t="shared" si="31"/>
        <v>37</v>
      </c>
      <c r="BL21" s="25">
        <v>37</v>
      </c>
      <c r="BM21" s="25">
        <v>3827</v>
      </c>
      <c r="BN21" s="135">
        <v>4722.28</v>
      </c>
      <c r="BO21" s="19">
        <f t="shared" si="25"/>
        <v>123.39378102952703</v>
      </c>
      <c r="BP21" s="17">
        <f t="shared" si="26"/>
        <v>895.2799999999997</v>
      </c>
    </row>
    <row r="22" spans="1:68" s="9" customFormat="1" ht="21.75" customHeight="1">
      <c r="A22" s="24" t="s">
        <v>127</v>
      </c>
      <c r="B22" s="25">
        <v>1371</v>
      </c>
      <c r="C22" s="26">
        <v>1057</v>
      </c>
      <c r="D22" s="18">
        <f t="shared" si="0"/>
        <v>77.09700948212983</v>
      </c>
      <c r="E22" s="17">
        <f t="shared" si="1"/>
        <v>-314</v>
      </c>
      <c r="F22" s="25">
        <v>416</v>
      </c>
      <c r="G22" s="25">
        <v>406</v>
      </c>
      <c r="H22" s="18">
        <f t="shared" si="2"/>
        <v>97.59615384615384</v>
      </c>
      <c r="I22" s="17">
        <f t="shared" si="3"/>
        <v>-10</v>
      </c>
      <c r="J22" s="25">
        <v>760</v>
      </c>
      <c r="K22" s="25">
        <v>788</v>
      </c>
      <c r="L22" s="18">
        <f t="shared" si="4"/>
        <v>103.68421052631578</v>
      </c>
      <c r="M22" s="17">
        <f t="shared" si="5"/>
        <v>28</v>
      </c>
      <c r="N22" s="27">
        <v>151</v>
      </c>
      <c r="O22" s="25">
        <v>245</v>
      </c>
      <c r="P22" s="19">
        <f t="shared" si="6"/>
        <v>162.25165562913907</v>
      </c>
      <c r="Q22" s="20">
        <f t="shared" si="7"/>
        <v>94</v>
      </c>
      <c r="R22" s="169">
        <v>19.9</v>
      </c>
      <c r="S22" s="169">
        <v>31.1</v>
      </c>
      <c r="T22" s="19">
        <f t="shared" si="27"/>
        <v>11.200000000000003</v>
      </c>
      <c r="U22" s="25">
        <v>248</v>
      </c>
      <c r="V22" s="27">
        <v>266</v>
      </c>
      <c r="W22" s="19">
        <f t="shared" si="8"/>
        <v>107.25806451612902</v>
      </c>
      <c r="X22" s="17">
        <f t="shared" si="9"/>
        <v>18</v>
      </c>
      <c r="Y22" s="25">
        <v>2047</v>
      </c>
      <c r="Z22" s="25">
        <v>2137</v>
      </c>
      <c r="AA22" s="18">
        <f t="shared" si="10"/>
        <v>104.39667806546164</v>
      </c>
      <c r="AB22" s="17">
        <f t="shared" si="11"/>
        <v>90</v>
      </c>
      <c r="AC22" s="25">
        <v>1330</v>
      </c>
      <c r="AD22" s="25">
        <v>1024</v>
      </c>
      <c r="AE22" s="18">
        <f t="shared" si="12"/>
        <v>76.99248120300753</v>
      </c>
      <c r="AF22" s="17">
        <f t="shared" si="13"/>
        <v>-306</v>
      </c>
      <c r="AG22" s="25">
        <v>361</v>
      </c>
      <c r="AH22" s="26">
        <v>508</v>
      </c>
      <c r="AI22" s="18">
        <f t="shared" si="14"/>
        <v>140.7202216066482</v>
      </c>
      <c r="AJ22" s="17">
        <f t="shared" si="15"/>
        <v>147</v>
      </c>
      <c r="AK22" s="25">
        <v>458</v>
      </c>
      <c r="AL22" s="25">
        <v>373</v>
      </c>
      <c r="AM22" s="19">
        <f t="shared" si="16"/>
        <v>81.4410480349345</v>
      </c>
      <c r="AN22" s="17">
        <f t="shared" si="17"/>
        <v>-85</v>
      </c>
      <c r="AO22" s="28">
        <v>109</v>
      </c>
      <c r="AP22" s="28">
        <v>126</v>
      </c>
      <c r="AQ22" s="22">
        <f t="shared" si="28"/>
        <v>115.6</v>
      </c>
      <c r="AR22" s="21">
        <f t="shared" si="18"/>
        <v>17</v>
      </c>
      <c r="AS22" s="29">
        <v>783</v>
      </c>
      <c r="AT22" s="25">
        <v>820</v>
      </c>
      <c r="AU22" s="19">
        <f t="shared" si="19"/>
        <v>104.7</v>
      </c>
      <c r="AV22" s="17">
        <f t="shared" si="20"/>
        <v>37</v>
      </c>
      <c r="AW22" s="25">
        <v>497</v>
      </c>
      <c r="AX22" s="25">
        <v>314</v>
      </c>
      <c r="AY22" s="19">
        <f t="shared" si="21"/>
        <v>63.17907444668008</v>
      </c>
      <c r="AZ22" s="17">
        <f t="shared" si="22"/>
        <v>-183</v>
      </c>
      <c r="BA22" s="25">
        <v>446</v>
      </c>
      <c r="BB22" s="25">
        <v>280</v>
      </c>
      <c r="BC22" s="19">
        <f t="shared" si="23"/>
        <v>62.78026905829597</v>
      </c>
      <c r="BD22" s="17">
        <f t="shared" si="24"/>
        <v>-166</v>
      </c>
      <c r="BE22" s="111">
        <v>2171</v>
      </c>
      <c r="BF22" s="25">
        <v>2392</v>
      </c>
      <c r="BG22" s="18">
        <f t="shared" si="29"/>
        <v>110.17964071856287</v>
      </c>
      <c r="BH22" s="25">
        <v>12</v>
      </c>
      <c r="BI22" s="25">
        <v>26</v>
      </c>
      <c r="BJ22" s="18">
        <f t="shared" si="30"/>
        <v>216.7</v>
      </c>
      <c r="BK22" s="17">
        <f t="shared" si="31"/>
        <v>14</v>
      </c>
      <c r="BL22" s="25">
        <v>7</v>
      </c>
      <c r="BM22" s="25">
        <v>3882</v>
      </c>
      <c r="BN22" s="135">
        <v>4409.27</v>
      </c>
      <c r="BO22" s="19">
        <f t="shared" si="25"/>
        <v>113.58243173621845</v>
      </c>
      <c r="BP22" s="17">
        <f t="shared" si="26"/>
        <v>527.2700000000004</v>
      </c>
    </row>
    <row r="23" spans="1:68" s="9" customFormat="1" ht="21.75" customHeight="1">
      <c r="A23" s="24" t="s">
        <v>128</v>
      </c>
      <c r="B23" s="25">
        <v>477</v>
      </c>
      <c r="C23" s="26">
        <v>473</v>
      </c>
      <c r="D23" s="18">
        <f t="shared" si="0"/>
        <v>99.16142557651992</v>
      </c>
      <c r="E23" s="17">
        <f t="shared" si="1"/>
        <v>-4</v>
      </c>
      <c r="F23" s="25">
        <v>186</v>
      </c>
      <c r="G23" s="25">
        <v>197</v>
      </c>
      <c r="H23" s="18">
        <f t="shared" si="2"/>
        <v>105.91397849462365</v>
      </c>
      <c r="I23" s="17">
        <f t="shared" si="3"/>
        <v>11</v>
      </c>
      <c r="J23" s="25">
        <v>255</v>
      </c>
      <c r="K23" s="25">
        <v>222</v>
      </c>
      <c r="L23" s="18">
        <f t="shared" si="4"/>
        <v>87.05882352941177</v>
      </c>
      <c r="M23" s="17">
        <f t="shared" si="5"/>
        <v>-33</v>
      </c>
      <c r="N23" s="27">
        <v>38</v>
      </c>
      <c r="O23" s="25">
        <v>36</v>
      </c>
      <c r="P23" s="19" t="s">
        <v>112</v>
      </c>
      <c r="Q23" s="20" t="s">
        <v>93</v>
      </c>
      <c r="R23" s="169">
        <v>14.9</v>
      </c>
      <c r="S23" s="169">
        <v>16.2</v>
      </c>
      <c r="T23" s="19">
        <f t="shared" si="27"/>
        <v>1.299999999999999</v>
      </c>
      <c r="U23" s="25">
        <v>89</v>
      </c>
      <c r="V23" s="27">
        <v>59</v>
      </c>
      <c r="W23" s="19">
        <f t="shared" si="8"/>
        <v>66.29213483146067</v>
      </c>
      <c r="X23" s="17">
        <f t="shared" si="9"/>
        <v>-30</v>
      </c>
      <c r="Y23" s="25">
        <v>799</v>
      </c>
      <c r="Z23" s="25">
        <v>1359</v>
      </c>
      <c r="AA23" s="18">
        <f t="shared" si="10"/>
        <v>170.08760951188987</v>
      </c>
      <c r="AB23" s="17">
        <f t="shared" si="11"/>
        <v>560</v>
      </c>
      <c r="AC23" s="25">
        <v>462</v>
      </c>
      <c r="AD23" s="25">
        <v>461</v>
      </c>
      <c r="AE23" s="18">
        <f t="shared" si="12"/>
        <v>99.78354978354979</v>
      </c>
      <c r="AF23" s="17">
        <f t="shared" si="13"/>
        <v>-1</v>
      </c>
      <c r="AG23" s="25">
        <v>143</v>
      </c>
      <c r="AH23" s="26">
        <v>502</v>
      </c>
      <c r="AI23" s="18">
        <f t="shared" si="14"/>
        <v>351.04895104895104</v>
      </c>
      <c r="AJ23" s="17">
        <f t="shared" si="15"/>
        <v>359</v>
      </c>
      <c r="AK23" s="25">
        <v>99</v>
      </c>
      <c r="AL23" s="25">
        <v>54</v>
      </c>
      <c r="AM23" s="19">
        <f t="shared" si="16"/>
        <v>54.54545454545454</v>
      </c>
      <c r="AN23" s="17">
        <f t="shared" si="17"/>
        <v>-45</v>
      </c>
      <c r="AO23" s="28">
        <v>41</v>
      </c>
      <c r="AP23" s="28">
        <v>42</v>
      </c>
      <c r="AQ23" s="22">
        <f t="shared" si="28"/>
        <v>102.4</v>
      </c>
      <c r="AR23" s="21">
        <f t="shared" si="18"/>
        <v>1</v>
      </c>
      <c r="AS23" s="29">
        <v>239</v>
      </c>
      <c r="AT23" s="25">
        <v>238</v>
      </c>
      <c r="AU23" s="19">
        <f t="shared" si="19"/>
        <v>99.6</v>
      </c>
      <c r="AV23" s="17">
        <f t="shared" si="20"/>
        <v>-1</v>
      </c>
      <c r="AW23" s="25">
        <v>170</v>
      </c>
      <c r="AX23" s="25">
        <v>192</v>
      </c>
      <c r="AY23" s="19">
        <f t="shared" si="21"/>
        <v>112.94117647058823</v>
      </c>
      <c r="AZ23" s="17">
        <f t="shared" si="22"/>
        <v>22</v>
      </c>
      <c r="BA23" s="25">
        <v>120</v>
      </c>
      <c r="BB23" s="25">
        <v>147</v>
      </c>
      <c r="BC23" s="19">
        <f t="shared" si="23"/>
        <v>122.50000000000001</v>
      </c>
      <c r="BD23" s="17">
        <f t="shared" si="24"/>
        <v>27</v>
      </c>
      <c r="BE23" s="111">
        <v>1906</v>
      </c>
      <c r="BF23" s="25">
        <v>2781</v>
      </c>
      <c r="BG23" s="18">
        <f t="shared" si="29"/>
        <v>145.90766002098636</v>
      </c>
      <c r="BH23" s="25">
        <v>2</v>
      </c>
      <c r="BI23" s="25">
        <v>15</v>
      </c>
      <c r="BJ23" s="18">
        <f t="shared" si="30"/>
        <v>750</v>
      </c>
      <c r="BK23" s="17">
        <f t="shared" si="31"/>
        <v>13</v>
      </c>
      <c r="BL23" s="25">
        <v>0</v>
      </c>
      <c r="BM23" s="25">
        <v>4650</v>
      </c>
      <c r="BN23" s="135">
        <v>5666.67</v>
      </c>
      <c r="BO23" s="19">
        <f t="shared" si="25"/>
        <v>121.86387096774195</v>
      </c>
      <c r="BP23" s="17">
        <f t="shared" si="26"/>
        <v>1016.6700000000001</v>
      </c>
    </row>
    <row r="24" spans="1:68" s="9" customFormat="1" ht="21.75" customHeight="1">
      <c r="A24" s="24" t="s">
        <v>129</v>
      </c>
      <c r="B24" s="25">
        <v>1371</v>
      </c>
      <c r="C24" s="26">
        <v>1327</v>
      </c>
      <c r="D24" s="18">
        <f t="shared" si="0"/>
        <v>96.79066374908825</v>
      </c>
      <c r="E24" s="17">
        <f t="shared" si="1"/>
        <v>-44</v>
      </c>
      <c r="F24" s="25">
        <v>850</v>
      </c>
      <c r="G24" s="25">
        <v>882</v>
      </c>
      <c r="H24" s="18">
        <f t="shared" si="2"/>
        <v>103.76470588235294</v>
      </c>
      <c r="I24" s="17">
        <f t="shared" si="3"/>
        <v>32</v>
      </c>
      <c r="J24" s="25">
        <v>899</v>
      </c>
      <c r="K24" s="25">
        <v>910</v>
      </c>
      <c r="L24" s="18">
        <f t="shared" si="4"/>
        <v>101.22358175750834</v>
      </c>
      <c r="M24" s="17">
        <f t="shared" si="5"/>
        <v>11</v>
      </c>
      <c r="N24" s="27">
        <v>188</v>
      </c>
      <c r="O24" s="25">
        <v>199</v>
      </c>
      <c r="P24" s="19">
        <f t="shared" si="6"/>
        <v>105.85106382978724</v>
      </c>
      <c r="Q24" s="20">
        <f t="shared" si="7"/>
        <v>11</v>
      </c>
      <c r="R24" s="169">
        <v>20.9</v>
      </c>
      <c r="S24" s="169">
        <v>21.9</v>
      </c>
      <c r="T24" s="19">
        <f t="shared" si="27"/>
        <v>1</v>
      </c>
      <c r="U24" s="25">
        <v>226</v>
      </c>
      <c r="V24" s="27">
        <v>235</v>
      </c>
      <c r="W24" s="19">
        <f t="shared" si="8"/>
        <v>103.98230088495575</v>
      </c>
      <c r="X24" s="17">
        <f t="shared" si="9"/>
        <v>9</v>
      </c>
      <c r="Y24" s="25">
        <v>3901</v>
      </c>
      <c r="Z24" s="25">
        <v>4088</v>
      </c>
      <c r="AA24" s="18">
        <f t="shared" si="10"/>
        <v>104.7936426557293</v>
      </c>
      <c r="AB24" s="17">
        <f t="shared" si="11"/>
        <v>187</v>
      </c>
      <c r="AC24" s="25">
        <v>1353</v>
      </c>
      <c r="AD24" s="25">
        <v>1317</v>
      </c>
      <c r="AE24" s="18">
        <f t="shared" si="12"/>
        <v>97.33924611973393</v>
      </c>
      <c r="AF24" s="17">
        <f t="shared" si="13"/>
        <v>-36</v>
      </c>
      <c r="AG24" s="25">
        <v>2024</v>
      </c>
      <c r="AH24" s="26">
        <v>1949</v>
      </c>
      <c r="AI24" s="18">
        <f t="shared" si="14"/>
        <v>96.29446640316206</v>
      </c>
      <c r="AJ24" s="17">
        <f t="shared" si="15"/>
        <v>-75</v>
      </c>
      <c r="AK24" s="25">
        <v>482</v>
      </c>
      <c r="AL24" s="25">
        <v>363</v>
      </c>
      <c r="AM24" s="19">
        <f t="shared" si="16"/>
        <v>75.31120331950207</v>
      </c>
      <c r="AN24" s="17">
        <f t="shared" si="17"/>
        <v>-119</v>
      </c>
      <c r="AO24" s="28">
        <v>164</v>
      </c>
      <c r="AP24" s="28">
        <v>207</v>
      </c>
      <c r="AQ24" s="22">
        <f t="shared" si="28"/>
        <v>126.2</v>
      </c>
      <c r="AR24" s="21">
        <f t="shared" si="18"/>
        <v>43</v>
      </c>
      <c r="AS24" s="29">
        <v>839</v>
      </c>
      <c r="AT24" s="25">
        <v>896</v>
      </c>
      <c r="AU24" s="19">
        <f t="shared" si="19"/>
        <v>106.8</v>
      </c>
      <c r="AV24" s="17">
        <f t="shared" si="20"/>
        <v>57</v>
      </c>
      <c r="AW24" s="25">
        <v>409</v>
      </c>
      <c r="AX24" s="25">
        <v>403</v>
      </c>
      <c r="AY24" s="19">
        <f t="shared" si="21"/>
        <v>98.53300733496333</v>
      </c>
      <c r="AZ24" s="17">
        <f t="shared" si="22"/>
        <v>-6</v>
      </c>
      <c r="BA24" s="25">
        <v>336</v>
      </c>
      <c r="BB24" s="25">
        <v>343</v>
      </c>
      <c r="BC24" s="19">
        <f t="shared" si="23"/>
        <v>102.08333333333333</v>
      </c>
      <c r="BD24" s="17">
        <f t="shared" si="24"/>
        <v>7</v>
      </c>
      <c r="BE24" s="111">
        <v>2697</v>
      </c>
      <c r="BF24" s="25">
        <v>3196</v>
      </c>
      <c r="BG24" s="18">
        <f t="shared" si="29"/>
        <v>118.50203930292919</v>
      </c>
      <c r="BH24" s="25">
        <v>14</v>
      </c>
      <c r="BI24" s="25">
        <v>59</v>
      </c>
      <c r="BJ24" s="18">
        <f t="shared" si="30"/>
        <v>421.4</v>
      </c>
      <c r="BK24" s="17">
        <f t="shared" si="31"/>
        <v>45</v>
      </c>
      <c r="BL24" s="25">
        <v>13</v>
      </c>
      <c r="BM24" s="25">
        <v>4228</v>
      </c>
      <c r="BN24" s="135">
        <v>5460.68</v>
      </c>
      <c r="BO24" s="19">
        <f t="shared" si="25"/>
        <v>129.155156102176</v>
      </c>
      <c r="BP24" s="17">
        <f t="shared" si="26"/>
        <v>1232.6800000000003</v>
      </c>
    </row>
    <row r="25" spans="1:68" s="9" customFormat="1" ht="21.75" customHeight="1">
      <c r="A25" s="24" t="s">
        <v>130</v>
      </c>
      <c r="B25" s="25">
        <v>870</v>
      </c>
      <c r="C25" s="26">
        <v>787</v>
      </c>
      <c r="D25" s="18">
        <f t="shared" si="0"/>
        <v>90.45977011494253</v>
      </c>
      <c r="E25" s="17">
        <f t="shared" si="1"/>
        <v>-83</v>
      </c>
      <c r="F25" s="25">
        <v>335</v>
      </c>
      <c r="G25" s="25">
        <v>337</v>
      </c>
      <c r="H25" s="18">
        <f t="shared" si="2"/>
        <v>100.59701492537314</v>
      </c>
      <c r="I25" s="17">
        <f t="shared" si="3"/>
        <v>2</v>
      </c>
      <c r="J25" s="25">
        <v>662</v>
      </c>
      <c r="K25" s="25">
        <v>585</v>
      </c>
      <c r="L25" s="18">
        <f t="shared" si="4"/>
        <v>88.36858006042296</v>
      </c>
      <c r="M25" s="17">
        <f t="shared" si="5"/>
        <v>-77</v>
      </c>
      <c r="N25" s="27">
        <v>204</v>
      </c>
      <c r="O25" s="25">
        <v>255</v>
      </c>
      <c r="P25" s="19">
        <f t="shared" si="6"/>
        <v>125</v>
      </c>
      <c r="Q25" s="20">
        <f t="shared" si="7"/>
        <v>51</v>
      </c>
      <c r="R25" s="169">
        <v>30.8</v>
      </c>
      <c r="S25" s="169">
        <v>43.6</v>
      </c>
      <c r="T25" s="19">
        <f t="shared" si="27"/>
        <v>12.8</v>
      </c>
      <c r="U25" s="25">
        <v>151</v>
      </c>
      <c r="V25" s="27">
        <v>99</v>
      </c>
      <c r="W25" s="19">
        <f t="shared" si="8"/>
        <v>65.56291390728477</v>
      </c>
      <c r="X25" s="17">
        <f t="shared" si="9"/>
        <v>-52</v>
      </c>
      <c r="Y25" s="25">
        <v>1452</v>
      </c>
      <c r="Z25" s="25">
        <v>2012</v>
      </c>
      <c r="AA25" s="18">
        <f t="shared" si="10"/>
        <v>138.56749311294766</v>
      </c>
      <c r="AB25" s="17">
        <f t="shared" si="11"/>
        <v>560</v>
      </c>
      <c r="AC25" s="25">
        <v>846</v>
      </c>
      <c r="AD25" s="25">
        <v>757</v>
      </c>
      <c r="AE25" s="18">
        <f t="shared" si="12"/>
        <v>89.47990543735224</v>
      </c>
      <c r="AF25" s="17">
        <f t="shared" si="13"/>
        <v>-89</v>
      </c>
      <c r="AG25" s="25">
        <v>326</v>
      </c>
      <c r="AH25" s="26">
        <v>988</v>
      </c>
      <c r="AI25" s="18">
        <f t="shared" si="14"/>
        <v>303.06748466257665</v>
      </c>
      <c r="AJ25" s="17">
        <f t="shared" si="15"/>
        <v>662</v>
      </c>
      <c r="AK25" s="25">
        <v>161</v>
      </c>
      <c r="AL25" s="25">
        <v>154</v>
      </c>
      <c r="AM25" s="19">
        <f t="shared" si="16"/>
        <v>95.65217391304348</v>
      </c>
      <c r="AN25" s="17">
        <f t="shared" si="17"/>
        <v>-7</v>
      </c>
      <c r="AO25" s="28">
        <v>128</v>
      </c>
      <c r="AP25" s="28">
        <v>144</v>
      </c>
      <c r="AQ25" s="22">
        <f t="shared" si="28"/>
        <v>112.5</v>
      </c>
      <c r="AR25" s="21">
        <f t="shared" si="18"/>
        <v>16</v>
      </c>
      <c r="AS25" s="29">
        <v>633</v>
      </c>
      <c r="AT25" s="25">
        <v>507</v>
      </c>
      <c r="AU25" s="19">
        <f t="shared" si="19"/>
        <v>80.1</v>
      </c>
      <c r="AV25" s="17">
        <f t="shared" si="20"/>
        <v>-126</v>
      </c>
      <c r="AW25" s="25">
        <v>271</v>
      </c>
      <c r="AX25" s="25">
        <v>324</v>
      </c>
      <c r="AY25" s="19">
        <f t="shared" si="21"/>
        <v>119.55719557195572</v>
      </c>
      <c r="AZ25" s="17">
        <f t="shared" si="22"/>
        <v>53</v>
      </c>
      <c r="BA25" s="25">
        <v>189</v>
      </c>
      <c r="BB25" s="25">
        <v>273</v>
      </c>
      <c r="BC25" s="19">
        <f t="shared" si="23"/>
        <v>144.44444444444443</v>
      </c>
      <c r="BD25" s="17">
        <f t="shared" si="24"/>
        <v>84</v>
      </c>
      <c r="BE25" s="111">
        <v>1804</v>
      </c>
      <c r="BF25" s="25">
        <v>2803</v>
      </c>
      <c r="BG25" s="18">
        <f t="shared" si="29"/>
        <v>155.3769401330377</v>
      </c>
      <c r="BH25" s="25">
        <v>22</v>
      </c>
      <c r="BI25" s="25">
        <v>27</v>
      </c>
      <c r="BJ25" s="18">
        <f t="shared" si="30"/>
        <v>122.7</v>
      </c>
      <c r="BK25" s="17">
        <f t="shared" si="31"/>
        <v>5</v>
      </c>
      <c r="BL25" s="25">
        <v>4</v>
      </c>
      <c r="BM25" s="25">
        <v>4034</v>
      </c>
      <c r="BN25" s="135">
        <v>4555.04</v>
      </c>
      <c r="BO25" s="19">
        <f t="shared" si="25"/>
        <v>112.91621219633119</v>
      </c>
      <c r="BP25" s="17">
        <f t="shared" si="26"/>
        <v>521.04</v>
      </c>
    </row>
    <row r="26" spans="1:68" s="9" customFormat="1" ht="31.5" customHeight="1">
      <c r="A26" s="179" t="s">
        <v>142</v>
      </c>
      <c r="B26" s="25">
        <v>3283</v>
      </c>
      <c r="C26" s="26">
        <v>3393</v>
      </c>
      <c r="D26" s="18">
        <f t="shared" si="0"/>
        <v>103.35059396893085</v>
      </c>
      <c r="E26" s="17">
        <f t="shared" si="1"/>
        <v>110</v>
      </c>
      <c r="F26" s="25">
        <v>2099</v>
      </c>
      <c r="G26" s="25">
        <v>2339</v>
      </c>
      <c r="H26" s="18">
        <f t="shared" si="2"/>
        <v>111.43401619818962</v>
      </c>
      <c r="I26" s="17">
        <f t="shared" si="3"/>
        <v>240</v>
      </c>
      <c r="J26" s="25">
        <v>2280</v>
      </c>
      <c r="K26" s="25">
        <v>2472</v>
      </c>
      <c r="L26" s="18">
        <f t="shared" si="4"/>
        <v>108.42105263157895</v>
      </c>
      <c r="M26" s="17">
        <f t="shared" si="5"/>
        <v>192</v>
      </c>
      <c r="N26" s="27">
        <v>562</v>
      </c>
      <c r="O26" s="25">
        <v>778</v>
      </c>
      <c r="P26" s="19">
        <f t="shared" si="6"/>
        <v>138.43416370106763</v>
      </c>
      <c r="Q26" s="20">
        <f t="shared" si="7"/>
        <v>216</v>
      </c>
      <c r="R26" s="169">
        <v>24.6</v>
      </c>
      <c r="S26" s="169">
        <v>31.5</v>
      </c>
      <c r="T26" s="19">
        <f t="shared" si="27"/>
        <v>6.899999999999999</v>
      </c>
      <c r="U26" s="25">
        <v>544</v>
      </c>
      <c r="V26" s="27">
        <v>544</v>
      </c>
      <c r="W26" s="19">
        <f t="shared" si="8"/>
        <v>100</v>
      </c>
      <c r="X26" s="17">
        <f t="shared" si="9"/>
        <v>0</v>
      </c>
      <c r="Y26" s="25">
        <v>7304</v>
      </c>
      <c r="Z26" s="25">
        <v>8827</v>
      </c>
      <c r="AA26" s="18">
        <f t="shared" si="10"/>
        <v>120.85158817086527</v>
      </c>
      <c r="AB26" s="17">
        <f t="shared" si="11"/>
        <v>1523</v>
      </c>
      <c r="AC26" s="25">
        <v>3237</v>
      </c>
      <c r="AD26" s="25">
        <v>3354</v>
      </c>
      <c r="AE26" s="18">
        <f t="shared" si="12"/>
        <v>103.6144578313253</v>
      </c>
      <c r="AF26" s="17">
        <f t="shared" si="13"/>
        <v>117</v>
      </c>
      <c r="AG26" s="25">
        <v>2092</v>
      </c>
      <c r="AH26" s="26">
        <v>2700</v>
      </c>
      <c r="AI26" s="18">
        <f t="shared" si="14"/>
        <v>129.06309751434034</v>
      </c>
      <c r="AJ26" s="17">
        <f t="shared" si="15"/>
        <v>608</v>
      </c>
      <c r="AK26" s="25">
        <v>1038</v>
      </c>
      <c r="AL26" s="25">
        <v>1057</v>
      </c>
      <c r="AM26" s="19">
        <f t="shared" si="16"/>
        <v>101.83044315992294</v>
      </c>
      <c r="AN26" s="17">
        <f t="shared" si="17"/>
        <v>19</v>
      </c>
      <c r="AO26" s="28">
        <v>408</v>
      </c>
      <c r="AP26" s="28">
        <v>433</v>
      </c>
      <c r="AQ26" s="22">
        <f t="shared" si="28"/>
        <v>106.1</v>
      </c>
      <c r="AR26" s="21">
        <f t="shared" si="18"/>
        <v>25</v>
      </c>
      <c r="AS26" s="29">
        <v>2446</v>
      </c>
      <c r="AT26" s="25">
        <v>2598</v>
      </c>
      <c r="AU26" s="19">
        <f t="shared" si="19"/>
        <v>106.2</v>
      </c>
      <c r="AV26" s="17">
        <f t="shared" si="20"/>
        <v>152</v>
      </c>
      <c r="AW26" s="25">
        <v>885</v>
      </c>
      <c r="AX26" s="25">
        <v>1073</v>
      </c>
      <c r="AY26" s="19">
        <f t="shared" si="21"/>
        <v>121.24293785310734</v>
      </c>
      <c r="AZ26" s="17">
        <f t="shared" si="22"/>
        <v>188</v>
      </c>
      <c r="BA26" s="25">
        <v>660</v>
      </c>
      <c r="BB26" s="25">
        <v>815</v>
      </c>
      <c r="BC26" s="19">
        <f t="shared" si="23"/>
        <v>123.48484848484848</v>
      </c>
      <c r="BD26" s="17">
        <f t="shared" si="24"/>
        <v>155</v>
      </c>
      <c r="BE26" s="111">
        <v>1841</v>
      </c>
      <c r="BF26" s="25">
        <v>2409</v>
      </c>
      <c r="BG26" s="18">
        <f t="shared" si="29"/>
        <v>130.85279739272136</v>
      </c>
      <c r="BH26" s="25">
        <v>152</v>
      </c>
      <c r="BI26" s="25">
        <v>161</v>
      </c>
      <c r="BJ26" s="18">
        <f t="shared" si="30"/>
        <v>105.9</v>
      </c>
      <c r="BK26" s="17">
        <f t="shared" si="31"/>
        <v>9</v>
      </c>
      <c r="BL26" s="25">
        <v>12</v>
      </c>
      <c r="BM26" s="25">
        <v>3943</v>
      </c>
      <c r="BN26" s="135">
        <v>5594.89</v>
      </c>
      <c r="BO26" s="19">
        <f t="shared" si="25"/>
        <v>141.8942429622115</v>
      </c>
      <c r="BP26" s="17">
        <f t="shared" si="26"/>
        <v>1651.8900000000003</v>
      </c>
    </row>
    <row r="27" spans="1:68" s="9" customFormat="1" ht="30.75" customHeight="1">
      <c r="A27" s="179" t="s">
        <v>143</v>
      </c>
      <c r="B27" s="25">
        <v>4915</v>
      </c>
      <c r="C27" s="26">
        <v>4985</v>
      </c>
      <c r="D27" s="18">
        <f t="shared" si="0"/>
        <v>101.42421159715158</v>
      </c>
      <c r="E27" s="17">
        <f t="shared" si="1"/>
        <v>70</v>
      </c>
      <c r="F27" s="25">
        <v>2469</v>
      </c>
      <c r="G27" s="25">
        <v>2431</v>
      </c>
      <c r="H27" s="18">
        <f t="shared" si="2"/>
        <v>98.46091535034427</v>
      </c>
      <c r="I27" s="17">
        <f t="shared" si="3"/>
        <v>-38</v>
      </c>
      <c r="J27" s="25">
        <v>2703</v>
      </c>
      <c r="K27" s="25">
        <v>3434</v>
      </c>
      <c r="L27" s="18">
        <f t="shared" si="4"/>
        <v>127.0440251572327</v>
      </c>
      <c r="M27" s="17">
        <f t="shared" si="5"/>
        <v>731</v>
      </c>
      <c r="N27" s="27">
        <v>560</v>
      </c>
      <c r="O27" s="25">
        <v>1661</v>
      </c>
      <c r="P27" s="19">
        <f t="shared" si="6"/>
        <v>296.60714285714283</v>
      </c>
      <c r="Q27" s="20">
        <f t="shared" si="7"/>
        <v>1101</v>
      </c>
      <c r="R27" s="169">
        <v>20.7</v>
      </c>
      <c r="S27" s="169">
        <v>48.4</v>
      </c>
      <c r="T27" s="19">
        <f t="shared" si="27"/>
        <v>27.7</v>
      </c>
      <c r="U27" s="25">
        <v>754</v>
      </c>
      <c r="V27" s="27">
        <v>754</v>
      </c>
      <c r="W27" s="19">
        <f t="shared" si="8"/>
        <v>100</v>
      </c>
      <c r="X27" s="17">
        <f t="shared" si="9"/>
        <v>0</v>
      </c>
      <c r="Y27" s="25">
        <v>8691</v>
      </c>
      <c r="Z27" s="25">
        <v>10155</v>
      </c>
      <c r="AA27" s="18">
        <f t="shared" si="10"/>
        <v>116.84501208146358</v>
      </c>
      <c r="AB27" s="17">
        <f t="shared" si="11"/>
        <v>1464</v>
      </c>
      <c r="AC27" s="25">
        <v>4832</v>
      </c>
      <c r="AD27" s="25">
        <v>4900</v>
      </c>
      <c r="AE27" s="18">
        <f t="shared" si="12"/>
        <v>101.40728476821192</v>
      </c>
      <c r="AF27" s="17">
        <f t="shared" si="13"/>
        <v>68</v>
      </c>
      <c r="AG27" s="25">
        <v>2031</v>
      </c>
      <c r="AH27" s="26">
        <v>2458</v>
      </c>
      <c r="AI27" s="18">
        <f t="shared" si="14"/>
        <v>121.0241260462826</v>
      </c>
      <c r="AJ27" s="17">
        <f t="shared" si="15"/>
        <v>427</v>
      </c>
      <c r="AK27" s="25">
        <v>1467</v>
      </c>
      <c r="AL27" s="25">
        <v>1218</v>
      </c>
      <c r="AM27" s="19">
        <f t="shared" si="16"/>
        <v>83.02658486707567</v>
      </c>
      <c r="AN27" s="17">
        <f t="shared" si="17"/>
        <v>-249</v>
      </c>
      <c r="AO27" s="28">
        <v>506</v>
      </c>
      <c r="AP27" s="28">
        <v>685</v>
      </c>
      <c r="AQ27" s="22">
        <f t="shared" si="28"/>
        <v>135.4</v>
      </c>
      <c r="AR27" s="21">
        <f t="shared" si="18"/>
        <v>179</v>
      </c>
      <c r="AS27" s="29">
        <v>3381</v>
      </c>
      <c r="AT27" s="25">
        <v>3500</v>
      </c>
      <c r="AU27" s="19">
        <f t="shared" si="19"/>
        <v>103.5</v>
      </c>
      <c r="AV27" s="17">
        <f t="shared" si="20"/>
        <v>119</v>
      </c>
      <c r="AW27" s="25">
        <v>2060</v>
      </c>
      <c r="AX27" s="25">
        <v>2092</v>
      </c>
      <c r="AY27" s="19">
        <f t="shared" si="21"/>
        <v>101.55339805825243</v>
      </c>
      <c r="AZ27" s="17">
        <f t="shared" si="22"/>
        <v>32</v>
      </c>
      <c r="BA27" s="25">
        <v>1493</v>
      </c>
      <c r="BB27" s="25">
        <v>1575</v>
      </c>
      <c r="BC27" s="19">
        <f t="shared" si="23"/>
        <v>105.49229738780978</v>
      </c>
      <c r="BD27" s="17">
        <f t="shared" si="24"/>
        <v>82</v>
      </c>
      <c r="BE27" s="111">
        <v>1700</v>
      </c>
      <c r="BF27" s="25">
        <v>2060</v>
      </c>
      <c r="BG27" s="18">
        <f t="shared" si="29"/>
        <v>121.17647058823529</v>
      </c>
      <c r="BH27" s="25">
        <v>20</v>
      </c>
      <c r="BI27" s="25">
        <v>168</v>
      </c>
      <c r="BJ27" s="18">
        <f t="shared" si="30"/>
        <v>840</v>
      </c>
      <c r="BK27" s="17">
        <f t="shared" si="31"/>
        <v>148</v>
      </c>
      <c r="BL27" s="25">
        <v>19</v>
      </c>
      <c r="BM27" s="25">
        <v>4626</v>
      </c>
      <c r="BN27" s="135">
        <v>4503.88</v>
      </c>
      <c r="BO27" s="19">
        <f t="shared" si="25"/>
        <v>97.3601383484652</v>
      </c>
      <c r="BP27" s="17">
        <f t="shared" si="26"/>
        <v>-122.11999999999989</v>
      </c>
    </row>
    <row r="28" spans="1:68" s="31" customFormat="1" ht="21.75" customHeight="1">
      <c r="A28" s="24" t="s">
        <v>131</v>
      </c>
      <c r="B28" s="25">
        <v>350</v>
      </c>
      <c r="C28" s="26">
        <v>366</v>
      </c>
      <c r="D28" s="18">
        <f t="shared" si="0"/>
        <v>104.57142857142858</v>
      </c>
      <c r="E28" s="17">
        <f t="shared" si="1"/>
        <v>16</v>
      </c>
      <c r="F28" s="25">
        <v>233</v>
      </c>
      <c r="G28" s="25">
        <v>260</v>
      </c>
      <c r="H28" s="18">
        <f t="shared" si="2"/>
        <v>111.58798283261801</v>
      </c>
      <c r="I28" s="17">
        <f t="shared" si="3"/>
        <v>27</v>
      </c>
      <c r="J28" s="25">
        <v>373</v>
      </c>
      <c r="K28" s="25">
        <v>438</v>
      </c>
      <c r="L28" s="18">
        <f t="shared" si="4"/>
        <v>117.42627345844502</v>
      </c>
      <c r="M28" s="17">
        <f t="shared" si="5"/>
        <v>65</v>
      </c>
      <c r="N28" s="27">
        <v>233</v>
      </c>
      <c r="O28" s="25">
        <v>239</v>
      </c>
      <c r="P28" s="19">
        <f t="shared" si="6"/>
        <v>102.57510729613735</v>
      </c>
      <c r="Q28" s="20">
        <f t="shared" si="7"/>
        <v>6</v>
      </c>
      <c r="R28" s="169">
        <v>62.5</v>
      </c>
      <c r="S28" s="169">
        <v>54.6</v>
      </c>
      <c r="T28" s="19">
        <f t="shared" si="27"/>
        <v>-7.899999999999999</v>
      </c>
      <c r="U28" s="25">
        <v>58</v>
      </c>
      <c r="V28" s="27">
        <v>70</v>
      </c>
      <c r="W28" s="19">
        <f t="shared" si="8"/>
        <v>120.6896551724138</v>
      </c>
      <c r="X28" s="17">
        <f t="shared" si="9"/>
        <v>12</v>
      </c>
      <c r="Y28" s="25">
        <v>1127</v>
      </c>
      <c r="Z28" s="25">
        <v>1457</v>
      </c>
      <c r="AA28" s="18">
        <f t="shared" si="10"/>
        <v>129.2812777284827</v>
      </c>
      <c r="AB28" s="17">
        <f t="shared" si="11"/>
        <v>330</v>
      </c>
      <c r="AC28" s="25">
        <v>332</v>
      </c>
      <c r="AD28" s="25">
        <v>357</v>
      </c>
      <c r="AE28" s="18">
        <f t="shared" si="12"/>
        <v>107.53012048192771</v>
      </c>
      <c r="AF28" s="17">
        <f t="shared" si="13"/>
        <v>25</v>
      </c>
      <c r="AG28" s="25">
        <v>367</v>
      </c>
      <c r="AH28" s="26">
        <v>677</v>
      </c>
      <c r="AI28" s="18">
        <f t="shared" si="14"/>
        <v>184.46866485013624</v>
      </c>
      <c r="AJ28" s="17">
        <f t="shared" si="15"/>
        <v>310</v>
      </c>
      <c r="AK28" s="25">
        <v>95</v>
      </c>
      <c r="AL28" s="25">
        <v>56</v>
      </c>
      <c r="AM28" s="19">
        <f t="shared" si="16"/>
        <v>58.94736842105262</v>
      </c>
      <c r="AN28" s="17">
        <f t="shared" si="17"/>
        <v>-39</v>
      </c>
      <c r="AO28" s="28">
        <v>190</v>
      </c>
      <c r="AP28" s="28">
        <v>199</v>
      </c>
      <c r="AQ28" s="22">
        <f t="shared" si="28"/>
        <v>104.7</v>
      </c>
      <c r="AR28" s="21">
        <f t="shared" si="18"/>
        <v>9</v>
      </c>
      <c r="AS28" s="29">
        <v>428</v>
      </c>
      <c r="AT28" s="25">
        <v>433</v>
      </c>
      <c r="AU28" s="19">
        <f t="shared" si="19"/>
        <v>101.2</v>
      </c>
      <c r="AV28" s="17">
        <f t="shared" si="20"/>
        <v>5</v>
      </c>
      <c r="AW28" s="25">
        <v>158</v>
      </c>
      <c r="AX28" s="25">
        <v>140</v>
      </c>
      <c r="AY28" s="19">
        <f t="shared" si="21"/>
        <v>88.60759493670885</v>
      </c>
      <c r="AZ28" s="17">
        <f t="shared" si="22"/>
        <v>-18</v>
      </c>
      <c r="BA28" s="25">
        <v>113</v>
      </c>
      <c r="BB28" s="25">
        <v>103</v>
      </c>
      <c r="BC28" s="19">
        <f t="shared" si="23"/>
        <v>91.1504424778761</v>
      </c>
      <c r="BD28" s="17">
        <f t="shared" si="24"/>
        <v>-10</v>
      </c>
      <c r="BE28" s="111">
        <v>2376</v>
      </c>
      <c r="BF28" s="25">
        <v>3136</v>
      </c>
      <c r="BG28" s="18">
        <f t="shared" si="29"/>
        <v>131.986531986532</v>
      </c>
      <c r="BH28" s="25">
        <v>10</v>
      </c>
      <c r="BI28" s="25">
        <v>10</v>
      </c>
      <c r="BJ28" s="18">
        <f t="shared" si="30"/>
        <v>100</v>
      </c>
      <c r="BK28" s="17">
        <f t="shared" si="31"/>
        <v>0</v>
      </c>
      <c r="BL28" s="25">
        <v>0</v>
      </c>
      <c r="BM28" s="25">
        <v>3751</v>
      </c>
      <c r="BN28" s="135">
        <v>4330.6</v>
      </c>
      <c r="BO28" s="19">
        <f t="shared" si="25"/>
        <v>115.45187949880034</v>
      </c>
      <c r="BP28" s="17">
        <f t="shared" si="26"/>
        <v>579.6000000000004</v>
      </c>
    </row>
    <row r="29" spans="1:68" s="9" customFormat="1" ht="21.75" customHeight="1">
      <c r="A29" s="32" t="s">
        <v>132</v>
      </c>
      <c r="B29" s="25">
        <v>760</v>
      </c>
      <c r="C29" s="26">
        <v>835</v>
      </c>
      <c r="D29" s="18">
        <f t="shared" si="0"/>
        <v>109.86842105263158</v>
      </c>
      <c r="E29" s="17">
        <f t="shared" si="1"/>
        <v>75</v>
      </c>
      <c r="F29" s="25">
        <v>500</v>
      </c>
      <c r="G29" s="25">
        <v>525</v>
      </c>
      <c r="H29" s="18">
        <f t="shared" si="2"/>
        <v>105</v>
      </c>
      <c r="I29" s="17">
        <f t="shared" si="3"/>
        <v>25</v>
      </c>
      <c r="J29" s="25">
        <v>521</v>
      </c>
      <c r="K29" s="25">
        <v>590</v>
      </c>
      <c r="L29" s="18">
        <f t="shared" si="4"/>
        <v>113.24376199616123</v>
      </c>
      <c r="M29" s="17">
        <f t="shared" si="5"/>
        <v>69</v>
      </c>
      <c r="N29" s="27">
        <v>143</v>
      </c>
      <c r="O29" s="25">
        <v>168</v>
      </c>
      <c r="P29" s="19">
        <f t="shared" si="6"/>
        <v>117.48251748251748</v>
      </c>
      <c r="Q29" s="20">
        <f t="shared" si="7"/>
        <v>25</v>
      </c>
      <c r="R29" s="169">
        <v>27.4</v>
      </c>
      <c r="S29" s="169">
        <v>28.5</v>
      </c>
      <c r="T29" s="19">
        <f t="shared" si="27"/>
        <v>1.1000000000000014</v>
      </c>
      <c r="U29" s="25">
        <v>105</v>
      </c>
      <c r="V29" s="27">
        <v>123</v>
      </c>
      <c r="W29" s="19">
        <f t="shared" si="8"/>
        <v>117.14285714285715</v>
      </c>
      <c r="X29" s="17">
        <f t="shared" si="9"/>
        <v>18</v>
      </c>
      <c r="Y29" s="25">
        <v>3191</v>
      </c>
      <c r="Z29" s="25">
        <v>2296</v>
      </c>
      <c r="AA29" s="18">
        <f t="shared" si="10"/>
        <v>71.95236602945785</v>
      </c>
      <c r="AB29" s="17">
        <f t="shared" si="11"/>
        <v>-895</v>
      </c>
      <c r="AC29" s="25">
        <v>750</v>
      </c>
      <c r="AD29" s="25">
        <v>819</v>
      </c>
      <c r="AE29" s="18">
        <f t="shared" si="12"/>
        <v>109.2</v>
      </c>
      <c r="AF29" s="17">
        <f t="shared" si="13"/>
        <v>69</v>
      </c>
      <c r="AG29" s="25">
        <v>999</v>
      </c>
      <c r="AH29" s="26">
        <v>794</v>
      </c>
      <c r="AI29" s="18">
        <f t="shared" si="14"/>
        <v>79.47947947947948</v>
      </c>
      <c r="AJ29" s="17">
        <f t="shared" si="15"/>
        <v>-205</v>
      </c>
      <c r="AK29" s="25">
        <v>130</v>
      </c>
      <c r="AL29" s="25">
        <v>85</v>
      </c>
      <c r="AM29" s="19">
        <f t="shared" si="16"/>
        <v>65.38461538461539</v>
      </c>
      <c r="AN29" s="17">
        <f t="shared" si="17"/>
        <v>-45</v>
      </c>
      <c r="AO29" s="28">
        <v>143</v>
      </c>
      <c r="AP29" s="28">
        <v>144</v>
      </c>
      <c r="AQ29" s="22">
        <f t="shared" si="28"/>
        <v>100.7</v>
      </c>
      <c r="AR29" s="21">
        <f t="shared" si="18"/>
        <v>1</v>
      </c>
      <c r="AS29" s="29">
        <v>547</v>
      </c>
      <c r="AT29" s="25">
        <v>573</v>
      </c>
      <c r="AU29" s="19">
        <f t="shared" si="19"/>
        <v>104.8</v>
      </c>
      <c r="AV29" s="17">
        <f t="shared" si="20"/>
        <v>26</v>
      </c>
      <c r="AW29" s="25">
        <v>293</v>
      </c>
      <c r="AX29" s="25">
        <v>310</v>
      </c>
      <c r="AY29" s="19">
        <f t="shared" si="21"/>
        <v>105.80204778156997</v>
      </c>
      <c r="AZ29" s="17">
        <f t="shared" si="22"/>
        <v>17</v>
      </c>
      <c r="BA29" s="25">
        <v>228</v>
      </c>
      <c r="BB29" s="25">
        <v>247</v>
      </c>
      <c r="BC29" s="19">
        <f t="shared" si="23"/>
        <v>108.33333333333333</v>
      </c>
      <c r="BD29" s="17">
        <f t="shared" si="24"/>
        <v>19</v>
      </c>
      <c r="BE29" s="111">
        <v>2261</v>
      </c>
      <c r="BF29" s="25">
        <v>2555.859375</v>
      </c>
      <c r="BG29" s="18">
        <f t="shared" si="29"/>
        <v>113.04110459973464</v>
      </c>
      <c r="BH29" s="25">
        <v>29</v>
      </c>
      <c r="BI29" s="25">
        <v>31</v>
      </c>
      <c r="BJ29" s="18">
        <f t="shared" si="30"/>
        <v>106.9</v>
      </c>
      <c r="BK29" s="17">
        <f t="shared" si="31"/>
        <v>2</v>
      </c>
      <c r="BL29" s="25">
        <v>94</v>
      </c>
      <c r="BM29" s="25">
        <v>4454</v>
      </c>
      <c r="BN29" s="135">
        <v>5849.68</v>
      </c>
      <c r="BO29" s="19">
        <f t="shared" si="25"/>
        <v>131.33542882801976</v>
      </c>
      <c r="BP29" s="17">
        <f t="shared" si="26"/>
        <v>1395.6800000000003</v>
      </c>
    </row>
    <row r="30" spans="1:68" s="9" customFormat="1" ht="21.75" customHeight="1">
      <c r="A30" s="24" t="s">
        <v>133</v>
      </c>
      <c r="B30" s="25">
        <v>3029</v>
      </c>
      <c r="C30" s="26">
        <v>2930</v>
      </c>
      <c r="D30" s="18">
        <f t="shared" si="0"/>
        <v>96.73159458567184</v>
      </c>
      <c r="E30" s="17">
        <f t="shared" si="1"/>
        <v>-99</v>
      </c>
      <c r="F30" s="25">
        <v>1586</v>
      </c>
      <c r="G30" s="25">
        <v>1544</v>
      </c>
      <c r="H30" s="18">
        <f t="shared" si="2"/>
        <v>97.35182849936949</v>
      </c>
      <c r="I30" s="17">
        <f t="shared" si="3"/>
        <v>-42</v>
      </c>
      <c r="J30" s="25">
        <v>1333</v>
      </c>
      <c r="K30" s="25">
        <v>1460</v>
      </c>
      <c r="L30" s="18">
        <f t="shared" si="4"/>
        <v>109.52738184546136</v>
      </c>
      <c r="M30" s="17">
        <f t="shared" si="5"/>
        <v>127</v>
      </c>
      <c r="N30" s="27">
        <v>261</v>
      </c>
      <c r="O30" s="25">
        <v>439</v>
      </c>
      <c r="P30" s="19">
        <f t="shared" si="6"/>
        <v>168.1992337164751</v>
      </c>
      <c r="Q30" s="20">
        <f t="shared" si="7"/>
        <v>178</v>
      </c>
      <c r="R30" s="169">
        <v>19.6</v>
      </c>
      <c r="S30" s="169">
        <v>30.1</v>
      </c>
      <c r="T30" s="19">
        <f t="shared" si="27"/>
        <v>10.5</v>
      </c>
      <c r="U30" s="25">
        <v>436</v>
      </c>
      <c r="V30" s="27">
        <v>447</v>
      </c>
      <c r="W30" s="19">
        <f t="shared" si="8"/>
        <v>102.5229357798165</v>
      </c>
      <c r="X30" s="17">
        <f t="shared" si="9"/>
        <v>11</v>
      </c>
      <c r="Y30" s="25">
        <v>6206</v>
      </c>
      <c r="Z30" s="25">
        <v>6353</v>
      </c>
      <c r="AA30" s="18">
        <f t="shared" si="10"/>
        <v>102.36867547534645</v>
      </c>
      <c r="AB30" s="17">
        <f t="shared" si="11"/>
        <v>147</v>
      </c>
      <c r="AC30" s="25">
        <v>2967</v>
      </c>
      <c r="AD30" s="25">
        <v>2873</v>
      </c>
      <c r="AE30" s="18">
        <f t="shared" si="12"/>
        <v>96.83181664981463</v>
      </c>
      <c r="AF30" s="17">
        <f t="shared" si="13"/>
        <v>-94</v>
      </c>
      <c r="AG30" s="25">
        <v>2472</v>
      </c>
      <c r="AH30" s="26">
        <v>2565</v>
      </c>
      <c r="AI30" s="18">
        <f t="shared" si="14"/>
        <v>103.7621359223301</v>
      </c>
      <c r="AJ30" s="17">
        <f t="shared" si="15"/>
        <v>93</v>
      </c>
      <c r="AK30" s="25">
        <v>761</v>
      </c>
      <c r="AL30" s="25">
        <v>757</v>
      </c>
      <c r="AM30" s="19">
        <f t="shared" si="16"/>
        <v>99.47437582128778</v>
      </c>
      <c r="AN30" s="17">
        <f t="shared" si="17"/>
        <v>-4</v>
      </c>
      <c r="AO30" s="28">
        <v>323</v>
      </c>
      <c r="AP30" s="28">
        <v>339</v>
      </c>
      <c r="AQ30" s="22">
        <f t="shared" si="28"/>
        <v>105</v>
      </c>
      <c r="AR30" s="21">
        <f t="shared" si="18"/>
        <v>16</v>
      </c>
      <c r="AS30" s="29">
        <v>1338</v>
      </c>
      <c r="AT30" s="25">
        <v>1463</v>
      </c>
      <c r="AU30" s="19">
        <f t="shared" si="19"/>
        <v>109.3</v>
      </c>
      <c r="AV30" s="17">
        <f t="shared" si="20"/>
        <v>125</v>
      </c>
      <c r="AW30" s="25">
        <v>1295</v>
      </c>
      <c r="AX30" s="25">
        <v>1351</v>
      </c>
      <c r="AY30" s="19">
        <f t="shared" si="21"/>
        <v>104.32432432432432</v>
      </c>
      <c r="AZ30" s="17">
        <f t="shared" si="22"/>
        <v>56</v>
      </c>
      <c r="BA30" s="25">
        <v>860</v>
      </c>
      <c r="BB30" s="25">
        <v>968</v>
      </c>
      <c r="BC30" s="19">
        <f t="shared" si="23"/>
        <v>112.55813953488372</v>
      </c>
      <c r="BD30" s="17">
        <f t="shared" si="24"/>
        <v>108</v>
      </c>
      <c r="BE30" s="111">
        <v>1614</v>
      </c>
      <c r="BF30" s="25">
        <v>1886</v>
      </c>
      <c r="BG30" s="18">
        <f t="shared" si="29"/>
        <v>116.85254027261462</v>
      </c>
      <c r="BH30" s="25">
        <v>45</v>
      </c>
      <c r="BI30" s="25">
        <v>68</v>
      </c>
      <c r="BJ30" s="18">
        <f t="shared" si="30"/>
        <v>151.1</v>
      </c>
      <c r="BK30" s="17">
        <f t="shared" si="31"/>
        <v>23</v>
      </c>
      <c r="BL30" s="25">
        <v>7</v>
      </c>
      <c r="BM30" s="25">
        <v>4233</v>
      </c>
      <c r="BN30" s="135">
        <v>4924.21</v>
      </c>
      <c r="BO30" s="19">
        <f t="shared" si="25"/>
        <v>116.32908103000237</v>
      </c>
      <c r="BP30" s="17">
        <f t="shared" si="26"/>
        <v>691.21</v>
      </c>
    </row>
    <row r="31" spans="1:68" s="9" customFormat="1" ht="21.75" customHeight="1">
      <c r="A31" s="24" t="s">
        <v>134</v>
      </c>
      <c r="B31" s="25">
        <v>268</v>
      </c>
      <c r="C31" s="26">
        <v>241</v>
      </c>
      <c r="D31" s="18">
        <f t="shared" si="0"/>
        <v>89.92537313432835</v>
      </c>
      <c r="E31" s="17">
        <f t="shared" si="1"/>
        <v>-27</v>
      </c>
      <c r="F31" s="25">
        <v>153</v>
      </c>
      <c r="G31" s="25">
        <v>136</v>
      </c>
      <c r="H31" s="18">
        <f t="shared" si="2"/>
        <v>88.88888888888889</v>
      </c>
      <c r="I31" s="17">
        <f t="shared" si="3"/>
        <v>-17</v>
      </c>
      <c r="J31" s="25">
        <v>192</v>
      </c>
      <c r="K31" s="25">
        <v>214</v>
      </c>
      <c r="L31" s="18">
        <f t="shared" si="4"/>
        <v>111.45833333333333</v>
      </c>
      <c r="M31" s="17">
        <f t="shared" si="5"/>
        <v>22</v>
      </c>
      <c r="N31" s="27">
        <v>38</v>
      </c>
      <c r="O31" s="25">
        <v>76</v>
      </c>
      <c r="P31" s="19">
        <f t="shared" si="6"/>
        <v>200</v>
      </c>
      <c r="Q31" s="20">
        <f t="shared" si="7"/>
        <v>38</v>
      </c>
      <c r="R31" s="169">
        <v>19.8</v>
      </c>
      <c r="S31" s="169">
        <v>35.5</v>
      </c>
      <c r="T31" s="19">
        <f t="shared" si="27"/>
        <v>15.7</v>
      </c>
      <c r="U31" s="25">
        <v>68</v>
      </c>
      <c r="V31" s="27">
        <v>64</v>
      </c>
      <c r="W31" s="19">
        <f t="shared" si="8"/>
        <v>94.11764705882352</v>
      </c>
      <c r="X31" s="17">
        <f t="shared" si="9"/>
        <v>-4</v>
      </c>
      <c r="Y31" s="25">
        <v>943</v>
      </c>
      <c r="Z31" s="25">
        <v>1009</v>
      </c>
      <c r="AA31" s="18">
        <f t="shared" si="10"/>
        <v>106.99893955461295</v>
      </c>
      <c r="AB31" s="17">
        <f t="shared" si="11"/>
        <v>66</v>
      </c>
      <c r="AC31" s="25">
        <v>266</v>
      </c>
      <c r="AD31" s="25">
        <v>239</v>
      </c>
      <c r="AE31" s="18">
        <f t="shared" si="12"/>
        <v>89.84962406015038</v>
      </c>
      <c r="AF31" s="17">
        <f t="shared" si="13"/>
        <v>-27</v>
      </c>
      <c r="AG31" s="25">
        <v>160</v>
      </c>
      <c r="AH31" s="26">
        <v>246</v>
      </c>
      <c r="AI31" s="18" t="s">
        <v>93</v>
      </c>
      <c r="AJ31" s="17">
        <f t="shared" si="15"/>
        <v>86</v>
      </c>
      <c r="AK31" s="25">
        <v>79</v>
      </c>
      <c r="AL31" s="25">
        <v>91</v>
      </c>
      <c r="AM31" s="19">
        <f t="shared" si="16"/>
        <v>115.18987341772151</v>
      </c>
      <c r="AN31" s="17">
        <f t="shared" si="17"/>
        <v>12</v>
      </c>
      <c r="AO31" s="28">
        <v>49</v>
      </c>
      <c r="AP31" s="28">
        <v>59</v>
      </c>
      <c r="AQ31" s="22">
        <f t="shared" si="28"/>
        <v>120.4</v>
      </c>
      <c r="AR31" s="21">
        <f t="shared" si="18"/>
        <v>10</v>
      </c>
      <c r="AS31" s="29">
        <v>215</v>
      </c>
      <c r="AT31" s="25">
        <v>227</v>
      </c>
      <c r="AU31" s="19">
        <f t="shared" si="19"/>
        <v>105.6</v>
      </c>
      <c r="AV31" s="17">
        <f t="shared" si="20"/>
        <v>12</v>
      </c>
      <c r="AW31" s="25">
        <v>78</v>
      </c>
      <c r="AX31" s="25">
        <v>66</v>
      </c>
      <c r="AY31" s="19">
        <f t="shared" si="21"/>
        <v>84.61538461538461</v>
      </c>
      <c r="AZ31" s="17">
        <f t="shared" si="22"/>
        <v>-12</v>
      </c>
      <c r="BA31" s="25">
        <v>62</v>
      </c>
      <c r="BB31" s="25">
        <v>52</v>
      </c>
      <c r="BC31" s="19">
        <f t="shared" si="23"/>
        <v>83.87096774193549</v>
      </c>
      <c r="BD31" s="17">
        <f t="shared" si="24"/>
        <v>-10</v>
      </c>
      <c r="BE31" s="111">
        <v>1410</v>
      </c>
      <c r="BF31" s="25">
        <v>3025</v>
      </c>
      <c r="BG31" s="18">
        <f t="shared" si="29"/>
        <v>214.53900709219857</v>
      </c>
      <c r="BH31" s="25">
        <v>2</v>
      </c>
      <c r="BI31" s="25">
        <v>6</v>
      </c>
      <c r="BJ31" s="18">
        <f t="shared" si="30"/>
        <v>300</v>
      </c>
      <c r="BK31" s="17">
        <f t="shared" si="31"/>
        <v>4</v>
      </c>
      <c r="BL31" s="25">
        <v>11</v>
      </c>
      <c r="BM31" s="25">
        <v>3752</v>
      </c>
      <c r="BN31" s="135">
        <v>4974.33</v>
      </c>
      <c r="BO31" s="19">
        <f t="shared" si="25"/>
        <v>132.57809168443498</v>
      </c>
      <c r="BP31" s="17">
        <f t="shared" si="26"/>
        <v>1222.33</v>
      </c>
    </row>
    <row r="32" spans="1:68" s="31" customFormat="1" ht="21.75" customHeight="1">
      <c r="A32" s="24" t="s">
        <v>135</v>
      </c>
      <c r="B32" s="25">
        <v>640</v>
      </c>
      <c r="C32" s="26">
        <v>584</v>
      </c>
      <c r="D32" s="18">
        <f>C32/B32*100</f>
        <v>91.25</v>
      </c>
      <c r="E32" s="17">
        <f>C32-B32</f>
        <v>-56</v>
      </c>
      <c r="F32" s="25">
        <v>264</v>
      </c>
      <c r="G32" s="25">
        <v>202</v>
      </c>
      <c r="H32" s="18">
        <f>G32/F32*100</f>
        <v>76.51515151515152</v>
      </c>
      <c r="I32" s="17">
        <f>G32-F32</f>
        <v>-62</v>
      </c>
      <c r="J32" s="25">
        <v>565</v>
      </c>
      <c r="K32" s="25">
        <v>589</v>
      </c>
      <c r="L32" s="18">
        <f>K32/J32*100</f>
        <v>104.24778761061948</v>
      </c>
      <c r="M32" s="17">
        <f>K32-J32</f>
        <v>24</v>
      </c>
      <c r="N32" s="27">
        <v>146</v>
      </c>
      <c r="O32" s="25">
        <v>207</v>
      </c>
      <c r="P32" s="19">
        <f t="shared" si="6"/>
        <v>141.7808219178082</v>
      </c>
      <c r="Q32" s="20">
        <f>O32-N32</f>
        <v>61</v>
      </c>
      <c r="R32" s="169">
        <v>25.8</v>
      </c>
      <c r="S32" s="169">
        <v>35.1</v>
      </c>
      <c r="T32" s="19">
        <f t="shared" si="27"/>
        <v>9.3</v>
      </c>
      <c r="U32" s="25">
        <v>163</v>
      </c>
      <c r="V32" s="27">
        <v>174</v>
      </c>
      <c r="W32" s="19">
        <f t="shared" si="8"/>
        <v>106.74846625766872</v>
      </c>
      <c r="X32" s="17">
        <f>V32-U32</f>
        <v>11</v>
      </c>
      <c r="Y32" s="25">
        <v>1221</v>
      </c>
      <c r="Z32" s="25">
        <v>1238</v>
      </c>
      <c r="AA32" s="18">
        <f>Z32/Y32*100</f>
        <v>101.39230139230139</v>
      </c>
      <c r="AB32" s="17">
        <f>Z32-Y32</f>
        <v>17</v>
      </c>
      <c r="AC32" s="25">
        <v>621</v>
      </c>
      <c r="AD32" s="25">
        <v>555</v>
      </c>
      <c r="AE32" s="18">
        <f>AD32/AC32*100</f>
        <v>89.3719806763285</v>
      </c>
      <c r="AF32" s="17">
        <f>AD32-AC32</f>
        <v>-66</v>
      </c>
      <c r="AG32" s="25">
        <v>230</v>
      </c>
      <c r="AH32" s="26">
        <v>331</v>
      </c>
      <c r="AI32" s="18" t="s">
        <v>93</v>
      </c>
      <c r="AJ32" s="17">
        <f>AH32-AG32</f>
        <v>101</v>
      </c>
      <c r="AK32" s="25">
        <v>306</v>
      </c>
      <c r="AL32" s="25">
        <v>247</v>
      </c>
      <c r="AM32" s="19">
        <f>AL32/AK32*100</f>
        <v>80.71895424836602</v>
      </c>
      <c r="AN32" s="17">
        <f>AL32-AK32</f>
        <v>-59</v>
      </c>
      <c r="AO32" s="28">
        <v>128</v>
      </c>
      <c r="AP32" s="28">
        <v>138</v>
      </c>
      <c r="AQ32" s="22">
        <f>ROUND(AP32/AO32*100,1)</f>
        <v>107.8</v>
      </c>
      <c r="AR32" s="21">
        <f>AP32-AO32</f>
        <v>10</v>
      </c>
      <c r="AS32" s="29">
        <v>588</v>
      </c>
      <c r="AT32" s="25">
        <v>606</v>
      </c>
      <c r="AU32" s="19">
        <f>ROUND(AT32/AS32*100,1)</f>
        <v>103.1</v>
      </c>
      <c r="AV32" s="17">
        <f>AT32-AS32</f>
        <v>18</v>
      </c>
      <c r="AW32" s="25">
        <v>145</v>
      </c>
      <c r="AX32" s="25">
        <v>112</v>
      </c>
      <c r="AY32" s="19">
        <f>AX32/AW32*100</f>
        <v>77.24137931034483</v>
      </c>
      <c r="AZ32" s="17">
        <f>AX32-AW32</f>
        <v>-33</v>
      </c>
      <c r="BA32" s="25">
        <v>111</v>
      </c>
      <c r="BB32" s="25">
        <v>87</v>
      </c>
      <c r="BC32" s="19">
        <f>BB32/BA32*100</f>
        <v>78.37837837837837</v>
      </c>
      <c r="BD32" s="17">
        <f>BB32-BA32</f>
        <v>-24</v>
      </c>
      <c r="BE32" s="111">
        <v>1834</v>
      </c>
      <c r="BF32" s="25">
        <v>2974</v>
      </c>
      <c r="BG32" s="18">
        <f t="shared" si="29"/>
        <v>162.15921483097057</v>
      </c>
      <c r="BH32" s="25">
        <v>6</v>
      </c>
      <c r="BI32" s="25">
        <v>15</v>
      </c>
      <c r="BJ32" s="18">
        <f t="shared" si="30"/>
        <v>250</v>
      </c>
      <c r="BK32" s="17">
        <f t="shared" si="31"/>
        <v>9</v>
      </c>
      <c r="BL32" s="25">
        <v>8</v>
      </c>
      <c r="BM32" s="25">
        <v>3969</v>
      </c>
      <c r="BN32" s="135">
        <v>4858.93</v>
      </c>
      <c r="BO32" s="19">
        <f>BN32/BM32*100</f>
        <v>122.42202066011592</v>
      </c>
      <c r="BP32" s="17">
        <f>BN32-BM32</f>
        <v>889.9300000000003</v>
      </c>
    </row>
    <row r="33" spans="1:68" s="9" customFormat="1" ht="21.75" customHeight="1">
      <c r="A33" s="32" t="s">
        <v>136</v>
      </c>
      <c r="B33" s="25">
        <v>1155</v>
      </c>
      <c r="C33" s="26">
        <v>1384</v>
      </c>
      <c r="D33" s="18">
        <f>C33/B33*100</f>
        <v>119.82683982683983</v>
      </c>
      <c r="E33" s="17">
        <f>C33-B33</f>
        <v>229</v>
      </c>
      <c r="F33" s="25">
        <v>784</v>
      </c>
      <c r="G33" s="25">
        <v>902</v>
      </c>
      <c r="H33" s="18">
        <f>G33/F33*100</f>
        <v>115.05102040816327</v>
      </c>
      <c r="I33" s="17">
        <f>G33-F33</f>
        <v>118</v>
      </c>
      <c r="J33" s="25">
        <v>992</v>
      </c>
      <c r="K33" s="25">
        <v>1972</v>
      </c>
      <c r="L33" s="18">
        <f>K33/J33*100</f>
        <v>198.79032258064515</v>
      </c>
      <c r="M33" s="17">
        <f>K33-J33</f>
        <v>980</v>
      </c>
      <c r="N33" s="27">
        <v>536</v>
      </c>
      <c r="O33" s="25">
        <v>1334</v>
      </c>
      <c r="P33" s="19">
        <f t="shared" si="6"/>
        <v>248.88059701492534</v>
      </c>
      <c r="Q33" s="20">
        <f>O33-N33</f>
        <v>798</v>
      </c>
      <c r="R33" s="169">
        <v>54</v>
      </c>
      <c r="S33" s="169">
        <v>67.6</v>
      </c>
      <c r="T33" s="19">
        <f t="shared" si="27"/>
        <v>13.599999999999994</v>
      </c>
      <c r="U33" s="25">
        <v>215</v>
      </c>
      <c r="V33" s="27">
        <v>248</v>
      </c>
      <c r="W33" s="19">
        <f>V33/U33*100</f>
        <v>115.34883720930233</v>
      </c>
      <c r="X33" s="17">
        <f>V33-U33</f>
        <v>33</v>
      </c>
      <c r="Y33" s="25">
        <v>4876</v>
      </c>
      <c r="Z33" s="25">
        <v>6314</v>
      </c>
      <c r="AA33" s="18">
        <f>Z33/Y33*100</f>
        <v>129.49138638228055</v>
      </c>
      <c r="AB33" s="17">
        <f>Z33-Y33</f>
        <v>1438</v>
      </c>
      <c r="AC33" s="25">
        <v>1145</v>
      </c>
      <c r="AD33" s="25">
        <v>1352</v>
      </c>
      <c r="AE33" s="18">
        <f>AD33/AC33*100</f>
        <v>118.07860262008734</v>
      </c>
      <c r="AF33" s="17">
        <f>AD33-AC33</f>
        <v>207</v>
      </c>
      <c r="AG33" s="25">
        <v>1899</v>
      </c>
      <c r="AH33" s="26">
        <v>2431</v>
      </c>
      <c r="AI33" s="114">
        <f t="shared" si="14"/>
        <v>128.01474460242233</v>
      </c>
      <c r="AJ33" s="17">
        <f>AH33-AG33</f>
        <v>532</v>
      </c>
      <c r="AK33" s="25">
        <v>436</v>
      </c>
      <c r="AL33" s="25">
        <v>610</v>
      </c>
      <c r="AM33" s="19">
        <f>AL33/AK33*100</f>
        <v>139.90825688073394</v>
      </c>
      <c r="AN33" s="17">
        <f>AL33-AK33</f>
        <v>174</v>
      </c>
      <c r="AO33" s="28">
        <v>482</v>
      </c>
      <c r="AP33" s="28">
        <v>487</v>
      </c>
      <c r="AQ33" s="22">
        <f>ROUND(AP33/AO33*100,1)</f>
        <v>101</v>
      </c>
      <c r="AR33" s="21">
        <f>AP33-AO33</f>
        <v>5</v>
      </c>
      <c r="AS33" s="29">
        <v>1668</v>
      </c>
      <c r="AT33" s="25">
        <v>1981</v>
      </c>
      <c r="AU33" s="19">
        <f>ROUND(AT33/AS33*100,1)</f>
        <v>118.8</v>
      </c>
      <c r="AV33" s="17">
        <f>AT33-AS33</f>
        <v>313</v>
      </c>
      <c r="AW33" s="25">
        <v>531</v>
      </c>
      <c r="AX33" s="25">
        <v>502</v>
      </c>
      <c r="AY33" s="19">
        <f>AX33/AW33*100</f>
        <v>94.53860640301318</v>
      </c>
      <c r="AZ33" s="17">
        <f>AX33-AW33</f>
        <v>-29</v>
      </c>
      <c r="BA33" s="25">
        <v>414</v>
      </c>
      <c r="BB33" s="25">
        <v>393</v>
      </c>
      <c r="BC33" s="19">
        <f>BB33/BA33*100</f>
        <v>94.92753623188406</v>
      </c>
      <c r="BD33" s="17">
        <f>BB33-BA33</f>
        <v>-21</v>
      </c>
      <c r="BE33" s="111">
        <v>3043</v>
      </c>
      <c r="BF33" s="25">
        <v>3245</v>
      </c>
      <c r="BG33" s="18">
        <f t="shared" si="29"/>
        <v>106.63818600065724</v>
      </c>
      <c r="BH33" s="25">
        <v>41</v>
      </c>
      <c r="BI33" s="25">
        <v>51</v>
      </c>
      <c r="BJ33" s="18">
        <f t="shared" si="30"/>
        <v>124.4</v>
      </c>
      <c r="BK33" s="17">
        <f t="shared" si="31"/>
        <v>10</v>
      </c>
      <c r="BL33" s="25">
        <v>25</v>
      </c>
      <c r="BM33" s="25">
        <v>5301</v>
      </c>
      <c r="BN33" s="135">
        <v>5904.9</v>
      </c>
      <c r="BO33" s="19">
        <f>BN33/BM33*100</f>
        <v>111.39219015280135</v>
      </c>
      <c r="BP33" s="17">
        <f>BN33-BM33</f>
        <v>603.8999999999996</v>
      </c>
    </row>
    <row r="34" spans="1:68" s="31" customFormat="1" ht="21.75" customHeight="1">
      <c r="A34" s="24" t="s">
        <v>137</v>
      </c>
      <c r="B34" s="25">
        <v>1089</v>
      </c>
      <c r="C34" s="26">
        <v>996</v>
      </c>
      <c r="D34" s="18">
        <f>C34/B34*100</f>
        <v>91.46005509641874</v>
      </c>
      <c r="E34" s="17">
        <f>C34-B34</f>
        <v>-93</v>
      </c>
      <c r="F34" s="25">
        <v>711</v>
      </c>
      <c r="G34" s="25">
        <v>629</v>
      </c>
      <c r="H34" s="18">
        <f>G34/F34*100</f>
        <v>88.46694796061885</v>
      </c>
      <c r="I34" s="17">
        <f>G34-F34</f>
        <v>-82</v>
      </c>
      <c r="J34" s="25">
        <v>1032</v>
      </c>
      <c r="K34" s="25">
        <v>1057</v>
      </c>
      <c r="L34" s="18">
        <f>K34/J34*100</f>
        <v>102.42248062015504</v>
      </c>
      <c r="M34" s="17">
        <f>K34-J34</f>
        <v>25</v>
      </c>
      <c r="N34" s="27">
        <v>457</v>
      </c>
      <c r="O34" s="25">
        <v>606</v>
      </c>
      <c r="P34" s="19">
        <f t="shared" si="6"/>
        <v>132.6039387308534</v>
      </c>
      <c r="Q34" s="20">
        <f>O34-N34</f>
        <v>149</v>
      </c>
      <c r="R34" s="169">
        <v>44.3</v>
      </c>
      <c r="S34" s="169">
        <v>57.3</v>
      </c>
      <c r="T34" s="19">
        <f t="shared" si="27"/>
        <v>13</v>
      </c>
      <c r="U34" s="25">
        <v>182</v>
      </c>
      <c r="V34" s="27">
        <v>201</v>
      </c>
      <c r="W34" s="19">
        <f>V34/U34*100</f>
        <v>110.43956043956045</v>
      </c>
      <c r="X34" s="17">
        <f>V34-U34</f>
        <v>19</v>
      </c>
      <c r="Y34" s="25">
        <v>3873</v>
      </c>
      <c r="Z34" s="25">
        <v>3880</v>
      </c>
      <c r="AA34" s="18">
        <f>Z34/Y34*100</f>
        <v>100.18073844564937</v>
      </c>
      <c r="AB34" s="17">
        <f>Z34-Y34</f>
        <v>7</v>
      </c>
      <c r="AC34" s="25">
        <v>1079</v>
      </c>
      <c r="AD34" s="25">
        <v>988</v>
      </c>
      <c r="AE34" s="18">
        <f>AD34/AC34*100</f>
        <v>91.56626506024097</v>
      </c>
      <c r="AF34" s="17">
        <f>AD34-AC34</f>
        <v>-91</v>
      </c>
      <c r="AG34" s="25">
        <v>1168</v>
      </c>
      <c r="AH34" s="26">
        <v>1459</v>
      </c>
      <c r="AI34" s="18">
        <f>AH34/AG34*100</f>
        <v>124.91438356164383</v>
      </c>
      <c r="AJ34" s="17">
        <f>AH34-AG34</f>
        <v>291</v>
      </c>
      <c r="AK34" s="25">
        <v>362</v>
      </c>
      <c r="AL34" s="25">
        <v>301</v>
      </c>
      <c r="AM34" s="19">
        <f>AL34/AK34*100</f>
        <v>83.14917127071824</v>
      </c>
      <c r="AN34" s="17">
        <f>AL34-AK34</f>
        <v>-61</v>
      </c>
      <c r="AO34" s="28">
        <v>301</v>
      </c>
      <c r="AP34" s="28">
        <v>319</v>
      </c>
      <c r="AQ34" s="22">
        <f>ROUND(AP34/AO34*100,1)</f>
        <v>106</v>
      </c>
      <c r="AR34" s="21">
        <f>AP34-AO34</f>
        <v>18</v>
      </c>
      <c r="AS34" s="29">
        <v>1143</v>
      </c>
      <c r="AT34" s="25">
        <v>1179</v>
      </c>
      <c r="AU34" s="19">
        <f>ROUND(AT34/AS34*100,1)</f>
        <v>103.1</v>
      </c>
      <c r="AV34" s="17">
        <f>AT34-AS34</f>
        <v>36</v>
      </c>
      <c r="AW34" s="25">
        <v>376</v>
      </c>
      <c r="AX34" s="25">
        <v>369</v>
      </c>
      <c r="AY34" s="19">
        <f>AX34/AW34*100</f>
        <v>98.13829787234043</v>
      </c>
      <c r="AZ34" s="17">
        <f>AX34-AW34</f>
        <v>-7</v>
      </c>
      <c r="BA34" s="25">
        <v>283</v>
      </c>
      <c r="BB34" s="25">
        <v>297</v>
      </c>
      <c r="BC34" s="19">
        <f>BB34/BA34*100</f>
        <v>104.94699646643109</v>
      </c>
      <c r="BD34" s="17">
        <f>BB34-BA34</f>
        <v>14</v>
      </c>
      <c r="BE34" s="111">
        <v>2923</v>
      </c>
      <c r="BF34" s="25">
        <v>3421</v>
      </c>
      <c r="BG34" s="18">
        <f t="shared" si="29"/>
        <v>117.03729045501197</v>
      </c>
      <c r="BH34" s="25">
        <v>63</v>
      </c>
      <c r="BI34" s="25">
        <v>173</v>
      </c>
      <c r="BJ34" s="18">
        <f t="shared" si="30"/>
        <v>274.6</v>
      </c>
      <c r="BK34" s="17">
        <f t="shared" si="31"/>
        <v>110</v>
      </c>
      <c r="BL34" s="25">
        <v>42</v>
      </c>
      <c r="BM34" s="25">
        <v>4774</v>
      </c>
      <c r="BN34" s="135">
        <v>5708.4</v>
      </c>
      <c r="BO34" s="19">
        <f>BN34/BM34*100</f>
        <v>119.57268537913698</v>
      </c>
      <c r="BP34" s="17">
        <f>BN34-BM34</f>
        <v>934.3999999999996</v>
      </c>
    </row>
    <row r="35" spans="1:68" s="9" customFormat="1" ht="21.75" customHeight="1">
      <c r="A35" s="32" t="s">
        <v>138</v>
      </c>
      <c r="B35" s="25">
        <v>924</v>
      </c>
      <c r="C35" s="26">
        <v>960</v>
      </c>
      <c r="D35" s="18">
        <f>C35/B35*100</f>
        <v>103.89610389610388</v>
      </c>
      <c r="E35" s="17">
        <f>C35-B35</f>
        <v>36</v>
      </c>
      <c r="F35" s="25">
        <v>549</v>
      </c>
      <c r="G35" s="25">
        <v>615</v>
      </c>
      <c r="H35" s="18">
        <f>G35/F35*100</f>
        <v>112.02185792349727</v>
      </c>
      <c r="I35" s="17">
        <f>G35-F35</f>
        <v>66</v>
      </c>
      <c r="J35" s="25">
        <v>928</v>
      </c>
      <c r="K35" s="25">
        <v>1078</v>
      </c>
      <c r="L35" s="18">
        <f>K35/J35*100</f>
        <v>116.16379310344827</v>
      </c>
      <c r="M35" s="17">
        <f>K35-J35</f>
        <v>150</v>
      </c>
      <c r="N35" s="27">
        <v>296</v>
      </c>
      <c r="O35" s="25">
        <v>452</v>
      </c>
      <c r="P35" s="19">
        <f t="shared" si="6"/>
        <v>152.7027027027027</v>
      </c>
      <c r="Q35" s="20">
        <f>O35-N35</f>
        <v>156</v>
      </c>
      <c r="R35" s="169">
        <v>31.9</v>
      </c>
      <c r="S35" s="169">
        <v>41.9</v>
      </c>
      <c r="T35" s="19">
        <f t="shared" si="27"/>
        <v>10</v>
      </c>
      <c r="U35" s="25">
        <v>182</v>
      </c>
      <c r="V35" s="27">
        <v>181</v>
      </c>
      <c r="W35" s="19">
        <f>V35/U35*100</f>
        <v>99.45054945054946</v>
      </c>
      <c r="X35" s="17">
        <f>V35-U35</f>
        <v>-1</v>
      </c>
      <c r="Y35" s="25">
        <v>1877</v>
      </c>
      <c r="Z35" s="25">
        <v>2432</v>
      </c>
      <c r="AA35" s="18">
        <f>Z35/Y35*100</f>
        <v>129.56846030900374</v>
      </c>
      <c r="AB35" s="17">
        <f>Z35-Y35</f>
        <v>555</v>
      </c>
      <c r="AC35" s="25">
        <v>901</v>
      </c>
      <c r="AD35" s="25">
        <v>946</v>
      </c>
      <c r="AE35" s="18">
        <f>AD35/AC35*100</f>
        <v>104.99445061043285</v>
      </c>
      <c r="AF35" s="17">
        <f>AD35-AC35</f>
        <v>45</v>
      </c>
      <c r="AG35" s="25">
        <v>323</v>
      </c>
      <c r="AH35" s="26">
        <v>674</v>
      </c>
      <c r="AI35" s="18">
        <f>AH35/AG35*100</f>
        <v>208.6687306501548</v>
      </c>
      <c r="AJ35" s="17">
        <f>AH35-AG35</f>
        <v>351</v>
      </c>
      <c r="AK35" s="25">
        <v>346</v>
      </c>
      <c r="AL35" s="25">
        <v>231</v>
      </c>
      <c r="AM35" s="19">
        <f>AL35/AK35*100</f>
        <v>66.76300578034682</v>
      </c>
      <c r="AN35" s="17">
        <f>AL35-AK35</f>
        <v>-115</v>
      </c>
      <c r="AO35" s="28">
        <v>140</v>
      </c>
      <c r="AP35" s="28">
        <v>146</v>
      </c>
      <c r="AQ35" s="22">
        <f>ROUND(AP35/AO35*100,1)</f>
        <v>104.3</v>
      </c>
      <c r="AR35" s="21">
        <f>AP35-AO35</f>
        <v>6</v>
      </c>
      <c r="AS35" s="29">
        <v>984</v>
      </c>
      <c r="AT35" s="25">
        <v>1080</v>
      </c>
      <c r="AU35" s="19">
        <f>ROUND(AT35/AS35*100,1)</f>
        <v>109.8</v>
      </c>
      <c r="AV35" s="17">
        <f>AT35-AS35</f>
        <v>96</v>
      </c>
      <c r="AW35" s="25">
        <v>184</v>
      </c>
      <c r="AX35" s="25">
        <v>222</v>
      </c>
      <c r="AY35" s="19">
        <f>AX35/AW35*100</f>
        <v>120.65217391304348</v>
      </c>
      <c r="AZ35" s="17">
        <f>AX35-AW35</f>
        <v>38</v>
      </c>
      <c r="BA35" s="25">
        <v>149</v>
      </c>
      <c r="BB35" s="25">
        <v>153</v>
      </c>
      <c r="BC35" s="19">
        <f>BB35/BA35*100</f>
        <v>102.68456375838926</v>
      </c>
      <c r="BD35" s="17">
        <f>BB35-BA35</f>
        <v>4</v>
      </c>
      <c r="BE35" s="111">
        <v>2497</v>
      </c>
      <c r="BF35" s="25">
        <v>3326</v>
      </c>
      <c r="BG35" s="18">
        <f t="shared" si="29"/>
        <v>133.19983980776934</v>
      </c>
      <c r="BH35" s="25">
        <v>7</v>
      </c>
      <c r="BI35" s="25">
        <v>20</v>
      </c>
      <c r="BJ35" s="18">
        <f t="shared" si="30"/>
        <v>285.7</v>
      </c>
      <c r="BK35" s="17">
        <f t="shared" si="31"/>
        <v>13</v>
      </c>
      <c r="BL35" s="25">
        <v>0</v>
      </c>
      <c r="BM35" s="25">
        <v>3726</v>
      </c>
      <c r="BN35" s="135">
        <v>4723.75</v>
      </c>
      <c r="BO35" s="19">
        <f>BN35/BM35*100</f>
        <v>126.77804616210413</v>
      </c>
      <c r="BP35" s="17">
        <f>BN35-BM35</f>
        <v>997.75</v>
      </c>
    </row>
    <row r="36" s="9" customFormat="1" ht="12.75"/>
    <row r="37" s="9" customFormat="1" ht="12.75"/>
    <row r="38" s="9" customFormat="1" ht="12.75"/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pans="66:71" ht="12.75">
      <c r="BN97" s="9"/>
      <c r="BO97" s="9"/>
      <c r="BP97" s="9"/>
      <c r="BQ97" s="9"/>
      <c r="BR97" s="9"/>
      <c r="BS97" s="9"/>
    </row>
    <row r="98" spans="66:71" ht="12.75">
      <c r="BN98" s="9"/>
      <c r="BO98" s="9"/>
      <c r="BP98" s="9"/>
      <c r="BQ98" s="9"/>
      <c r="BR98" s="9"/>
      <c r="BS98" s="9"/>
    </row>
    <row r="99" spans="66:71" ht="12.75">
      <c r="BN99" s="9"/>
      <c r="BO99" s="9"/>
      <c r="BP99" s="9"/>
      <c r="BQ99" s="9"/>
      <c r="BR99" s="9"/>
      <c r="BS99" s="9"/>
    </row>
    <row r="100" spans="66:71" ht="12.75">
      <c r="BN100" s="9"/>
      <c r="BO100" s="9"/>
      <c r="BP100" s="9"/>
      <c r="BQ100" s="9"/>
      <c r="BR100" s="9"/>
      <c r="BS100" s="9"/>
    </row>
    <row r="101" spans="66:71" ht="12.75">
      <c r="BN101" s="9"/>
      <c r="BO101" s="9"/>
      <c r="BP101" s="9"/>
      <c r="BQ101" s="9"/>
      <c r="BR101" s="9"/>
      <c r="BS101" s="9"/>
    </row>
    <row r="102" spans="66:71" ht="12.75">
      <c r="BN102" s="9"/>
      <c r="BO102" s="9"/>
      <c r="BP102" s="9"/>
      <c r="BQ102" s="9"/>
      <c r="BR102" s="9"/>
      <c r="BS102" s="9"/>
    </row>
    <row r="103" spans="66:71" ht="12.75">
      <c r="BN103" s="9"/>
      <c r="BO103" s="9"/>
      <c r="BP103" s="9"/>
      <c r="BQ103" s="9"/>
      <c r="BR103" s="9"/>
      <c r="BS103" s="9"/>
    </row>
    <row r="104" spans="66:71" ht="12.75">
      <c r="BN104" s="9"/>
      <c r="BO104" s="9"/>
      <c r="BP104" s="9"/>
      <c r="BQ104" s="9"/>
      <c r="BR104" s="9"/>
      <c r="BS104" s="9"/>
    </row>
    <row r="105" spans="66:71" ht="12.75">
      <c r="BN105" s="9"/>
      <c r="BO105" s="9"/>
      <c r="BP105" s="9"/>
      <c r="BQ105" s="9"/>
      <c r="BR105" s="9"/>
      <c r="BS105" s="9"/>
    </row>
    <row r="106" spans="66:71" ht="12.75">
      <c r="BN106" s="9"/>
      <c r="BO106" s="9"/>
      <c r="BP106" s="9"/>
      <c r="BQ106" s="9"/>
      <c r="BR106" s="9"/>
      <c r="BS106" s="9"/>
    </row>
    <row r="107" spans="66:71" ht="12.75">
      <c r="BN107" s="9"/>
      <c r="BO107" s="9"/>
      <c r="BP107" s="9"/>
      <c r="BQ107" s="9"/>
      <c r="BR107" s="9"/>
      <c r="BS107" s="9"/>
    </row>
  </sheetData>
  <sheetProtection/>
  <mergeCells count="76">
    <mergeCell ref="B1:X1"/>
    <mergeCell ref="E2:X2"/>
    <mergeCell ref="AC3:AJ3"/>
    <mergeCell ref="U3:X5"/>
    <mergeCell ref="AG4:AJ5"/>
    <mergeCell ref="G6:G7"/>
    <mergeCell ref="L6:M6"/>
    <mergeCell ref="R3:T5"/>
    <mergeCell ref="R6:R7"/>
    <mergeCell ref="S6:S7"/>
    <mergeCell ref="T6:T7"/>
    <mergeCell ref="H6:I6"/>
    <mergeCell ref="F3:I3"/>
    <mergeCell ref="F4:I5"/>
    <mergeCell ref="V6:V7"/>
    <mergeCell ref="U6:U7"/>
    <mergeCell ref="W6:X6"/>
    <mergeCell ref="N3:Q5"/>
    <mergeCell ref="K6:K7"/>
    <mergeCell ref="P6:Q6"/>
    <mergeCell ref="N6:N7"/>
    <mergeCell ref="O6:O7"/>
    <mergeCell ref="A3:A7"/>
    <mergeCell ref="B3:E5"/>
    <mergeCell ref="J3:M5"/>
    <mergeCell ref="B6:B7"/>
    <mergeCell ref="Y3:AB5"/>
    <mergeCell ref="Z6:Z7"/>
    <mergeCell ref="F6:F7"/>
    <mergeCell ref="D6:E6"/>
    <mergeCell ref="C6:C7"/>
    <mergeCell ref="J6:J7"/>
    <mergeCell ref="AD6:AD7"/>
    <mergeCell ref="AC4:AF5"/>
    <mergeCell ref="Y6:Y7"/>
    <mergeCell ref="AC6:AC7"/>
    <mergeCell ref="AG6:AG7"/>
    <mergeCell ref="AH6:AH7"/>
    <mergeCell ref="AA6:AB6"/>
    <mergeCell ref="AE6:AF6"/>
    <mergeCell ref="AK6:AK7"/>
    <mergeCell ref="AL6:AL7"/>
    <mergeCell ref="BC6:BD6"/>
    <mergeCell ref="AK3:AN5"/>
    <mergeCell ref="AO3:AR5"/>
    <mergeCell ref="AI6:AJ6"/>
    <mergeCell ref="AQ6:AR6"/>
    <mergeCell ref="AS6:AT6"/>
    <mergeCell ref="AU6:AV6"/>
    <mergeCell ref="BA3:BD3"/>
    <mergeCell ref="BH5:BK5"/>
    <mergeCell ref="AM6:AN6"/>
    <mergeCell ref="AO6:AO7"/>
    <mergeCell ref="AW6:AW7"/>
    <mergeCell ref="AX6:AX7"/>
    <mergeCell ref="AY6:AZ6"/>
    <mergeCell ref="AP6:AP7"/>
    <mergeCell ref="AW3:AZ5"/>
    <mergeCell ref="BH3:BL4"/>
    <mergeCell ref="BA4:BD5"/>
    <mergeCell ref="BO6:BP6"/>
    <mergeCell ref="BL2:BN2"/>
    <mergeCell ref="BE3:BG5"/>
    <mergeCell ref="BJ6:BK6"/>
    <mergeCell ref="AS3:AV5"/>
    <mergeCell ref="BE6:BE7"/>
    <mergeCell ref="BF6:BF7"/>
    <mergeCell ref="BG6:BG7"/>
    <mergeCell ref="BB6:BB7"/>
    <mergeCell ref="BM3:BP5"/>
    <mergeCell ref="BM6:BM7"/>
    <mergeCell ref="BN6:BN7"/>
    <mergeCell ref="BA6:BA7"/>
    <mergeCell ref="BH6:BH7"/>
    <mergeCell ref="BI6:BI7"/>
    <mergeCell ref="BL6:BL7"/>
  </mergeCells>
  <printOptions horizontalCentered="1" verticalCentered="1"/>
  <pageMargins left="0" right="0" top="0" bottom="0" header="0.15748031496062992" footer="0"/>
  <pageSetup fitToHeight="2" horizontalDpi="600" verticalDpi="600" orientation="landscape" paperSize="9" scale="59" r:id="rId1"/>
  <colBreaks count="2" manualBreakCount="2">
    <brk id="24" max="34" man="1"/>
    <brk id="44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PC</cp:lastModifiedBy>
  <cp:lastPrinted>2019-07-16T13:45:31Z</cp:lastPrinted>
  <dcterms:created xsi:type="dcterms:W3CDTF">2017-11-17T08:56:41Z</dcterms:created>
  <dcterms:modified xsi:type="dcterms:W3CDTF">2019-07-17T12:15:42Z</dcterms:modified>
  <cp:category/>
  <cp:version/>
  <cp:contentType/>
  <cp:contentStatus/>
</cp:coreProperties>
</file>