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665" tabRatio="253" activeTab="0"/>
  </bookViews>
  <sheets>
    <sheet name="1 " sheetId="1" r:id="rId1"/>
    <sheet name="2 " sheetId="2" r:id="rId2"/>
    <sheet name=" 3 " sheetId="3" r:id="rId3"/>
    <sheet name="4 " sheetId="4" r:id="rId4"/>
    <sheet name="5 " sheetId="5" r:id="rId5"/>
    <sheet name="6 " sheetId="6" r:id="rId6"/>
    <sheet name="7 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 localSheetId="5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1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 localSheetId="6">'[1]Sheet1 (3)'!#REF!</definedName>
    <definedName name="date.e">'[1]Sheet1 (3)'!#REF!</definedName>
    <definedName name="date_b" localSheetId="2">#REF!</definedName>
    <definedName name="date_b" localSheetId="1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>#REF!</definedName>
    <definedName name="date_e" localSheetId="2">'[1]Sheet1 (2)'!#REF!</definedName>
    <definedName name="date_e" localSheetId="1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 localSheetId="6">'[1]Sheet1 (2)'!#REF!</definedName>
    <definedName name="date_e">'[1]Sheet1 (2)'!#REF!</definedName>
    <definedName name="Excel_BuiltIn_Print_Area_1" localSheetId="2">#REF!</definedName>
    <definedName name="Excel_BuiltIn_Print_Area_1" localSheetId="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'[4]Sheet3'!$A$3</definedName>
    <definedName name="hjj" localSheetId="1">'[5]Sheet3'!$A$3</definedName>
    <definedName name="hjj" localSheetId="3">'[4]Sheet3'!$A$3</definedName>
    <definedName name="hjj" localSheetId="4">'[4]Sheet3'!$A$3</definedName>
    <definedName name="hjj" localSheetId="5">'[6]Sheet3'!$A$3</definedName>
    <definedName name="hjj">'[7]Sheet3'!$A$3</definedName>
    <definedName name="hl_0" localSheetId="2">#REF!</definedName>
    <definedName name="hl_0" localSheetId="1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1">#REF!</definedName>
    <definedName name="hn_0" localSheetId="3">#REF!</definedName>
    <definedName name="hn_0" localSheetId="4">#REF!</definedName>
    <definedName name="hn_0" localSheetId="5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1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 localSheetId="6">'[1]Sheet1 (2)'!#REF!</definedName>
    <definedName name="lcz">'[1]Sheet1 (2)'!#REF!</definedName>
    <definedName name="name_cz" localSheetId="2">#REF!</definedName>
    <definedName name="name_cz" localSheetId="1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>#REF!</definedName>
    <definedName name="name_period" localSheetId="2">#REF!</definedName>
    <definedName name="name_period" localSheetId="1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>#REF!</definedName>
    <definedName name="pyear" localSheetId="2">#REF!</definedName>
    <definedName name="pyear" localSheetId="1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'!$A:$A</definedName>
    <definedName name="_xlnm.Print_Titles" localSheetId="3">'4 '!$A:$A</definedName>
    <definedName name="_xlnm.Print_Titles" localSheetId="4">'5 '!$A:$A</definedName>
    <definedName name="_xlnm.Print_Titles" localSheetId="6">'7 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'!$A$1:$E$32</definedName>
    <definedName name="_xlnm.Print_Area" localSheetId="0">'1 '!#REF!</definedName>
    <definedName name="_xlnm.Print_Area" localSheetId="1">'2 '!#REF!</definedName>
    <definedName name="_xlnm.Print_Area" localSheetId="3">'4 '!$A$1:$E$25</definedName>
    <definedName name="_xlnm.Print_Area" localSheetId="4">'5 '!$A$1:$E$15</definedName>
    <definedName name="_xlnm.Print_Area" localSheetId="5">'6 '!$A$1:$E$31</definedName>
    <definedName name="_xlnm.Print_Area" localSheetId="6">'7 '!$A$1:$BP$35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'[8]Sheet3'!$A$2</definedName>
    <definedName name="ц" localSheetId="1">'[9]Sheet3'!$A$2</definedName>
    <definedName name="ц" localSheetId="3">'[8]Sheet3'!$A$2</definedName>
    <definedName name="ц" localSheetId="4">'[8]Sheet3'!$A$2</definedName>
    <definedName name="ц" localSheetId="5">'[10]Sheet3'!$A$2</definedName>
    <definedName name="ц">'[11]Sheet3'!$A$2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<sst xmlns="http://schemas.openxmlformats.org/spreadsheetml/2006/main" count="307" uniqueCount="192">
  <si>
    <t>Показник</t>
  </si>
  <si>
    <t>2017 р.</t>
  </si>
  <si>
    <t>зміна значення</t>
  </si>
  <si>
    <t>%</t>
  </si>
  <si>
    <t xml:space="preserve"> 2017 р.</t>
  </si>
  <si>
    <t>Продовження</t>
  </si>
  <si>
    <t>Усього мали статус протягом періоду, осіб</t>
  </si>
  <si>
    <t>з них отримали статус протягом звітного періоду, осіб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</si>
  <si>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</si>
  <si>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</si>
  <si>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r>
      <t xml:space="preserve">Кількість осіб, охоплених профорієнтаційними послугами, </t>
    </r>
    <r>
      <rPr>
        <i/>
        <sz val="12"/>
        <rFont val="Times New Roman"/>
        <family val="1"/>
      </rPr>
      <t>осіб</t>
    </r>
  </si>
  <si>
    <t>особи, які навчаються в навчальних закладах різних типів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</si>
  <si>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</si>
  <si>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</si>
  <si>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</si>
  <si>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</si>
  <si>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</si>
  <si>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</si>
  <si>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</si>
  <si>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</si>
  <si>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</si>
  <si>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</si>
  <si>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</si>
  <si>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</si>
  <si>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</si>
  <si>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</si>
  <si>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</si>
  <si>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</si>
  <si>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</si>
  <si>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</si>
  <si>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</si>
  <si>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</si>
  <si>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</si>
  <si>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</si>
  <si>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</si>
  <si>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</si>
  <si>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</si>
  <si>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</si>
  <si>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</si>
  <si>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</si>
  <si>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</si>
  <si>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</si>
  <si>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</si>
  <si>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</si>
  <si>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</si>
  <si>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</si>
  <si>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(за видами економічної діяльності)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</si>
  <si>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</si>
  <si>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</si>
  <si>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</si>
  <si>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</si>
  <si>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</si>
  <si>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</si>
  <si>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</si>
  <si>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</si>
  <si>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</si>
  <si>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</si>
  <si>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</si>
  <si>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</si>
  <si>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</si>
  <si>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</si>
  <si>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</si>
  <si>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</si>
  <si>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</si>
  <si>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</si>
  <si>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</si>
  <si>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</si>
  <si>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</si>
  <si>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</si>
  <si>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</si>
  <si>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</si>
  <si>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</si>
  <si>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</si>
  <si>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</si>
  <si>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</si>
  <si>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</si>
  <si>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 (без урахування тимчасово окупованих територій АР Крим, м.Севастополя та частини зони проведення антитерористичної операції)</t>
  </si>
  <si>
    <t>За даними Державної служби статистики України</t>
  </si>
  <si>
    <t>Все населення</t>
  </si>
  <si>
    <t>Міські поселення</t>
  </si>
  <si>
    <t>Сільська місцевість</t>
  </si>
  <si>
    <t>Жінки</t>
  </si>
  <si>
    <t>Чоловіки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</si>
  <si>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</si>
  <si>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</si>
  <si>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</si>
  <si>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</si>
  <si>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</si>
  <si>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</si>
  <si>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</si>
  <si>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Київська </t>
  </si>
  <si>
    <t>Рівень зайнятості, %</t>
  </si>
  <si>
    <t xml:space="preserve">Рівень економічної активності, % </t>
  </si>
  <si>
    <r>
      <t>Економічно активне населення</t>
    </r>
    <r>
      <rPr>
        <sz val="14"/>
        <rFont val="Times New Roman"/>
        <family val="1"/>
      </rPr>
      <t>, тис.осіб</t>
    </r>
  </si>
  <si>
    <r>
      <t>Зайняте населення</t>
    </r>
    <r>
      <rPr>
        <sz val="14"/>
        <rFont val="Times New Roman"/>
        <family val="1"/>
      </rPr>
      <t>, тис.осіб</t>
    </r>
  </si>
  <si>
    <t xml:space="preserve">Рівень безробіття за методологією МОП), % </t>
  </si>
  <si>
    <t>особи</t>
  </si>
  <si>
    <t>Зміна значення</t>
  </si>
  <si>
    <t xml:space="preserve"> +(-)</t>
  </si>
  <si>
    <t>+ (-)</t>
  </si>
  <si>
    <r>
      <t>Безробітне населення                       (за методологією МОП)</t>
    </r>
    <r>
      <rPr>
        <sz val="14"/>
        <rFont val="Times New Roman"/>
        <family val="1"/>
      </rPr>
      <t>, тис.осіб</t>
    </r>
  </si>
  <si>
    <t>Балаклійський</t>
  </si>
  <si>
    <t>Барвінківський</t>
  </si>
  <si>
    <t>Богодухівський</t>
  </si>
  <si>
    <t>Валківський</t>
  </si>
  <si>
    <t>Великобурлуцький</t>
  </si>
  <si>
    <t>Вовчанський</t>
  </si>
  <si>
    <t>Дергачівський</t>
  </si>
  <si>
    <t>Зачепилівський</t>
  </si>
  <si>
    <t>Зміївський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</si>
  <si>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</si>
  <si>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</si>
  <si>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</si>
  <si>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</si>
  <si>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</si>
  <si>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</si>
  <si>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Куп'янський</t>
  </si>
  <si>
    <t>Лозівський</t>
  </si>
  <si>
    <t>Люботинський</t>
  </si>
  <si>
    <t>Нововодолазький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</si>
  <si>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</si>
  <si>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</si>
  <si>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</si>
  <si>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</si>
  <si>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</si>
  <si>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</si>
  <si>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t>Діяльність Харківської обласної служби зайнятості</t>
  </si>
  <si>
    <t>Харківська обл.</t>
  </si>
  <si>
    <t>Усього по  Харківській обл.</t>
  </si>
  <si>
    <t>Усього по Харківській обл.</t>
  </si>
  <si>
    <t xml:space="preserve"> -</t>
  </si>
  <si>
    <t>2018 р.</t>
  </si>
  <si>
    <t>-</t>
  </si>
  <si>
    <t>Інформація щодо запланованого масового вивільнення працівників  у Харківській області
у січні - грудні 2016 - 2017 рр.</t>
  </si>
  <si>
    <t>Інформація щодо запланованого масового вивільнення працівників 
у Харківській області
 за січень  2017 - 2018 рр.</t>
  </si>
  <si>
    <t>Надання послуг Харківською службою зайнятості</t>
  </si>
  <si>
    <t>2017 рік</t>
  </si>
  <si>
    <t>2018 рік</t>
  </si>
  <si>
    <t>з них особи</t>
  </si>
  <si>
    <r>
      <t xml:space="preserve">які мали статус безробітного, </t>
    </r>
    <r>
      <rPr>
        <i/>
        <sz val="12"/>
        <rFont val="Times New Roman"/>
        <family val="1"/>
      </rPr>
      <t>осіб</t>
    </r>
  </si>
  <si>
    <t>Працевлаштовано до набуття статусу  безробітного, осіб</t>
  </si>
  <si>
    <t xml:space="preserve">Інформація щодо запланованого масового вивільнення працівників 
у Харківській області   </t>
  </si>
  <si>
    <t>1. Мали статус безробітного, тис. осіб</t>
  </si>
  <si>
    <t xml:space="preserve">   1.1. з них зареєстровано з початку року</t>
  </si>
  <si>
    <t>2. Всього отримали роботу (у т.ч. до набуття статусу безробітного), тис. осіб</t>
  </si>
  <si>
    <t xml:space="preserve">   2.1. Працевлаштовано до набуття статусу, тис. осіб</t>
  </si>
  <si>
    <t xml:space="preserve">   2.2. Питома вага працевлаштованих до набуття статусу безробітного, %</t>
  </si>
  <si>
    <t xml:space="preserve"> + (-)                            тис. осіб</t>
  </si>
  <si>
    <t xml:space="preserve"> 2.3.1. Шляхом одноразової виплати допомоги по безробіттю, осіб</t>
  </si>
  <si>
    <t>3. Проходили професійне навчання безробітні, тис. осіб</t>
  </si>
  <si>
    <t xml:space="preserve">   3.1. з них в ЦПТО,  тис. осіб</t>
  </si>
  <si>
    <t>5. Брали участь у громадських та інших роботах тимчасового характеру, тис. осіб</t>
  </si>
  <si>
    <t>6. Кількість осіб, охоплених профорієнтаційними послугами, тис. осіб</t>
  </si>
  <si>
    <t>7. Отримували допомогу по безробіттю, тис. осіб</t>
  </si>
  <si>
    <t>8. Кількість роботодавців, які надали інформацію про вакансії,  тис. одиниць</t>
  </si>
  <si>
    <t>9. Кількість вакансій, тис. одиниць</t>
  </si>
  <si>
    <t xml:space="preserve">   9.1. з них зареєстровано з початку року</t>
  </si>
  <si>
    <t xml:space="preserve"> + (-)                       тис. осіб</t>
  </si>
  <si>
    <t>10. Мали статус безробітного, тис. осіб</t>
  </si>
  <si>
    <t>11. Отримували допомогу по безробіттю, тис. осіб</t>
  </si>
  <si>
    <t>13. Кількість вакансій по формі 3-ПН, тис. одиниць</t>
  </si>
  <si>
    <t>15. Середній розмір заробітної плати у вакансіях, грн.</t>
  </si>
  <si>
    <t>16. Кількість претендентів на одну вакансію, особи</t>
  </si>
  <si>
    <t xml:space="preserve">   2.3.2. Працевлаштовано з компенсацією витрат роботодавцю єдиного внеску, особи</t>
  </si>
  <si>
    <t>14. Інформація про вакансії, отримані з інших джерел,  тис. одиниць</t>
  </si>
  <si>
    <t xml:space="preserve"> 2.3. Працевлаштовано безробітних за направленням служби зайнятості, тис. осіб</t>
  </si>
  <si>
    <t>4. Отримали ваучер на навчання, особи</t>
  </si>
  <si>
    <t xml:space="preserve"> 2018 р.</t>
  </si>
  <si>
    <t xml:space="preserve">Економічна активність населення віком 15-70 років   </t>
  </si>
  <si>
    <t xml:space="preserve">  2017 р.</t>
  </si>
  <si>
    <t>Кількість вакансій на кінець періоду, одиниць</t>
  </si>
  <si>
    <t>за формою 3-ПН</t>
  </si>
  <si>
    <t>з інших джерел</t>
  </si>
  <si>
    <t>у 2,2 р.</t>
  </si>
  <si>
    <t>Харківський МЦЗ</t>
  </si>
  <si>
    <t>Середній розмір заробітної плати у вакансіях, грн.</t>
  </si>
  <si>
    <r>
      <t xml:space="preserve">Економічна активність населення у середньому за І півріччя 2017 -2018 рр.                                                                                                                                                   за місцем проживання та статтю, </t>
    </r>
    <r>
      <rPr>
        <b/>
        <i/>
        <sz val="16"/>
        <rFont val="Times New Roman Cyr"/>
        <family val="0"/>
      </rPr>
      <t>УКРАЇНА</t>
    </r>
  </si>
  <si>
    <r>
      <t xml:space="preserve">у І півріччі 2017 - 2018 рр., </t>
    </r>
    <r>
      <rPr>
        <b/>
        <i/>
        <sz val="14"/>
        <rFont val="Times New Roman Cyr"/>
        <family val="0"/>
      </rPr>
      <t xml:space="preserve">УКРАЇНА  </t>
    </r>
    <r>
      <rPr>
        <b/>
        <i/>
        <sz val="14"/>
        <color indexed="9"/>
        <rFont val="Times New Roman Cyr"/>
        <family val="0"/>
      </rPr>
      <t>а</t>
    </r>
  </si>
  <si>
    <t>січень  - вересень</t>
  </si>
  <si>
    <t>січень - вересень</t>
  </si>
  <si>
    <t>за січень - вересень 2017-2018 рр.</t>
  </si>
  <si>
    <t>Станом на дату  на 1 жовтня:</t>
  </si>
  <si>
    <t>у січні - вересні  2017 - 2018 рр.</t>
  </si>
  <si>
    <t>Середній розмір допомоги по безробіттю у вересні, грн.</t>
  </si>
  <si>
    <t>3311</t>
  </si>
  <si>
    <t xml:space="preserve">     + 5,8 в.п.</t>
  </si>
  <si>
    <t>12. Середній розмір допомоги по безробіттю, у вересні, грн.</t>
  </si>
  <si>
    <t xml:space="preserve"> - 1 особа</t>
  </si>
  <si>
    <t xml:space="preserve"> + 1143 грн.</t>
  </si>
  <si>
    <t xml:space="preserve"> + 414,9 грн.</t>
  </si>
  <si>
    <t xml:space="preserve"> - 21 особа</t>
  </si>
  <si>
    <t xml:space="preserve"> + 4 особи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</si>
</sst>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;[Red]#,##0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0"/>
      <color indexed="9"/>
      <name val="Times New Roman"/>
      <family val="1"/>
    </font>
    <font>
      <sz val="14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i/>
      <sz val="16"/>
      <name val="Times New Roman Cyr"/>
      <family val="0"/>
    </font>
    <font>
      <sz val="8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i/>
      <sz val="10"/>
      <name val="Times New Roman Cyr"/>
      <family val="1"/>
    </font>
    <font>
      <b/>
      <sz val="10"/>
      <name val="Times New Roman Cyr"/>
      <family val="1"/>
    </font>
    <font>
      <i/>
      <sz val="11"/>
      <name val="Times New Roman Cyr"/>
      <family val="1"/>
    </font>
    <font>
      <b/>
      <sz val="11"/>
      <name val="Times New Roman Cyr"/>
      <family val="1"/>
    </font>
    <font>
      <i/>
      <sz val="14"/>
      <name val="Times New Roman"/>
      <family val="1"/>
    </font>
    <font>
      <sz val="10"/>
      <name val="Helv"/>
      <family val="0"/>
    </font>
    <font>
      <sz val="14"/>
      <color indexed="8"/>
      <name val="Times New Roman"/>
      <family val="1"/>
    </font>
    <font>
      <b/>
      <sz val="14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6"/>
      <color indexed="8"/>
      <name val="Times New Roman"/>
      <family val="1"/>
    </font>
    <font>
      <sz val="8"/>
      <name val="Calibri"/>
      <family val="2"/>
    </font>
    <font>
      <b/>
      <u val="single"/>
      <sz val="12"/>
      <name val="Times New Roman"/>
      <family val="1"/>
    </font>
    <font>
      <b/>
      <sz val="15"/>
      <name val="Times New Roman"/>
      <family val="1"/>
    </font>
    <font>
      <b/>
      <i/>
      <sz val="16"/>
      <name val="Times New Roman Cyr"/>
      <family val="0"/>
    </font>
    <font>
      <b/>
      <i/>
      <sz val="14"/>
      <name val="Times New Roman Cyr"/>
      <family val="0"/>
    </font>
    <font>
      <b/>
      <i/>
      <sz val="14"/>
      <color indexed="9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10"/>
      <name val="Times New Roman"/>
      <family val="1"/>
    </font>
    <font>
      <b/>
      <sz val="10.5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FF0000"/>
      <name val="Times New Roman"/>
      <family val="1"/>
    </font>
    <font>
      <b/>
      <sz val="10.5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double"/>
      <top style="double"/>
      <bottom style="hair"/>
    </border>
    <border>
      <left style="thin"/>
      <right style="double"/>
      <top/>
      <bottom style="thin"/>
    </border>
    <border>
      <left style="thin"/>
      <right style="double"/>
      <top/>
      <bottom style="hair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/>
      <bottom style="thin"/>
    </border>
    <border>
      <left style="thin"/>
      <right style="thin"/>
      <top style="hair"/>
      <bottom/>
    </border>
    <border>
      <left/>
      <right/>
      <top/>
      <bottom style="double"/>
    </border>
    <border>
      <left style="double"/>
      <right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double"/>
      <right/>
      <top style="double"/>
      <bottom style="hair"/>
    </border>
    <border>
      <left style="double"/>
      <right style="thin"/>
      <top style="double"/>
      <bottom style="hair"/>
    </border>
    <border>
      <left style="thin"/>
      <right style="thin"/>
      <top style="double"/>
      <bottom style="hair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double"/>
      <right/>
      <top/>
      <bottom style="hair"/>
    </border>
    <border>
      <left style="double"/>
      <right style="thin"/>
      <top/>
      <bottom style="hair"/>
    </border>
    <border>
      <left style="double"/>
      <right/>
      <top style="hair"/>
      <bottom style="thin"/>
    </border>
    <border>
      <left style="double"/>
      <right style="thin"/>
      <top style="hair"/>
      <bottom style="thin"/>
    </border>
    <border>
      <left style="double"/>
      <right/>
      <top style="thin"/>
      <bottom style="hair"/>
    </border>
    <border>
      <left style="double"/>
      <right style="thin"/>
      <top style="thin"/>
      <bottom style="hair"/>
    </border>
  </borders>
  <cellStyleXfs count="7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45" fillId="0" borderId="0">
      <alignment/>
      <protection/>
    </xf>
    <xf numFmtId="0" fontId="2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7" fillId="30" borderId="0" applyNumberFormat="0" applyBorder="0" applyAlignment="0" applyProtection="0"/>
    <xf numFmtId="0" fontId="8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91" fillId="32" borderId="0" applyNumberFormat="0" applyBorder="0" applyAlignment="0" applyProtection="0"/>
  </cellStyleXfs>
  <cellXfs count="323">
    <xf numFmtId="0" fontId="0" fillId="0" borderId="0" xfId="0" applyFont="1" applyAlignment="1">
      <alignment/>
    </xf>
    <xf numFmtId="0" fontId="2" fillId="0" borderId="0" xfId="58">
      <alignment/>
      <protection/>
    </xf>
    <xf numFmtId="0" fontId="2" fillId="33" borderId="0" xfId="58" applyFill="1">
      <alignment/>
      <protection/>
    </xf>
    <xf numFmtId="0" fontId="2" fillId="0" borderId="0" xfId="58" applyFont="1" applyAlignment="1">
      <alignment horizontal="left" vertical="center"/>
      <protection/>
    </xf>
    <xf numFmtId="0" fontId="2" fillId="0" borderId="0" xfId="58" applyFill="1">
      <alignment/>
      <protection/>
    </xf>
    <xf numFmtId="1" fontId="8" fillId="0" borderId="0" xfId="61" applyNumberFormat="1" applyFont="1" applyFill="1" applyProtection="1">
      <alignment/>
      <protection locked="0"/>
    </xf>
    <xf numFmtId="1" fontId="3" fillId="0" borderId="0" xfId="61" applyNumberFormat="1" applyFont="1" applyFill="1" applyAlignment="1" applyProtection="1">
      <alignment/>
      <protection locked="0"/>
    </xf>
    <xf numFmtId="1" fontId="11" fillId="0" borderId="0" xfId="61" applyNumberFormat="1" applyFont="1" applyFill="1" applyAlignment="1" applyProtection="1">
      <alignment horizontal="center"/>
      <protection locked="0"/>
    </xf>
    <xf numFmtId="1" fontId="2" fillId="0" borderId="0" xfId="61" applyNumberFormat="1" applyFont="1" applyFill="1" applyProtection="1">
      <alignment/>
      <protection locked="0"/>
    </xf>
    <xf numFmtId="1" fontId="2" fillId="0" borderId="0" xfId="61" applyNumberFormat="1" applyFont="1" applyFill="1" applyAlignment="1" applyProtection="1">
      <alignment/>
      <protection locked="0"/>
    </xf>
    <xf numFmtId="1" fontId="7" fillId="0" borderId="0" xfId="61" applyNumberFormat="1" applyFont="1" applyFill="1" applyAlignment="1" applyProtection="1">
      <alignment horizontal="right"/>
      <protection locked="0"/>
    </xf>
    <xf numFmtId="1" fontId="2" fillId="0" borderId="0" xfId="61" applyNumberFormat="1" applyFont="1" applyFill="1" applyBorder="1" applyProtection="1">
      <alignment/>
      <protection locked="0"/>
    </xf>
    <xf numFmtId="1" fontId="2" fillId="0" borderId="0" xfId="61" applyNumberFormat="1" applyFont="1" applyFill="1" applyBorder="1" applyAlignment="1" applyProtection="1">
      <alignment horizontal="center" vertical="center"/>
      <protection locked="0"/>
    </xf>
    <xf numFmtId="1" fontId="15" fillId="0" borderId="10" xfId="61" applyNumberFormat="1" applyFont="1" applyFill="1" applyBorder="1" applyAlignment="1" applyProtection="1">
      <alignment horizontal="center" vertical="center" wrapText="1"/>
      <protection/>
    </xf>
    <xf numFmtId="1" fontId="11" fillId="0" borderId="10" xfId="61" applyNumberFormat="1" applyFont="1" applyFill="1" applyBorder="1" applyAlignment="1" applyProtection="1">
      <alignment horizontal="center" vertical="center" wrapText="1"/>
      <protection/>
    </xf>
    <xf numFmtId="1" fontId="14" fillId="0" borderId="10" xfId="61" applyNumberFormat="1" applyFont="1" applyFill="1" applyBorder="1" applyAlignment="1" applyProtection="1">
      <alignment horizontal="center" vertical="center" wrapText="1"/>
      <protection/>
    </xf>
    <xf numFmtId="1" fontId="15" fillId="0" borderId="0" xfId="61" applyNumberFormat="1" applyFont="1" applyFill="1" applyProtection="1">
      <alignment/>
      <protection locked="0"/>
    </xf>
    <xf numFmtId="1" fontId="2" fillId="0" borderId="10" xfId="61" applyNumberFormat="1" applyFont="1" applyFill="1" applyBorder="1" applyAlignment="1" applyProtection="1">
      <alignment horizontal="center"/>
      <protection/>
    </xf>
    <xf numFmtId="1" fontId="4" fillId="0" borderId="10" xfId="61" applyNumberFormat="1" applyFont="1" applyFill="1" applyBorder="1" applyAlignment="1" applyProtection="1">
      <alignment horizontal="center" vertical="center"/>
      <protection locked="0"/>
    </xf>
    <xf numFmtId="3" fontId="17" fillId="0" borderId="10" xfId="61" applyNumberFormat="1" applyFont="1" applyFill="1" applyBorder="1" applyAlignment="1" applyProtection="1">
      <alignment horizontal="center" vertical="center"/>
      <protection locked="0"/>
    </xf>
    <xf numFmtId="180" fontId="17" fillId="0" borderId="10" xfId="61" applyNumberFormat="1" applyFont="1" applyFill="1" applyBorder="1" applyAlignment="1" applyProtection="1">
      <alignment horizontal="center" vertical="center"/>
      <protection locked="0"/>
    </xf>
    <xf numFmtId="181" fontId="17" fillId="0" borderId="10" xfId="61" applyNumberFormat="1" applyFont="1" applyFill="1" applyBorder="1" applyAlignment="1" applyProtection="1">
      <alignment horizontal="center" vertical="center"/>
      <protection locked="0"/>
    </xf>
    <xf numFmtId="1" fontId="17" fillId="0" borderId="10" xfId="61" applyNumberFormat="1" applyFont="1" applyFill="1" applyBorder="1" applyAlignment="1" applyProtection="1">
      <alignment horizontal="center" vertical="center"/>
      <protection locked="0"/>
    </xf>
    <xf numFmtId="3" fontId="17" fillId="0" borderId="10" xfId="61" applyNumberFormat="1" applyFont="1" applyFill="1" applyBorder="1" applyAlignment="1" applyProtection="1">
      <alignment horizontal="center" vertical="center" wrapText="1"/>
      <protection locked="0"/>
    </xf>
    <xf numFmtId="181" fontId="17" fillId="0" borderId="10" xfId="61" applyNumberFormat="1" applyFont="1" applyFill="1" applyBorder="1" applyAlignment="1" applyProtection="1">
      <alignment horizontal="center" vertical="center" wrapText="1"/>
      <protection locked="0"/>
    </xf>
    <xf numFmtId="1" fontId="12" fillId="0" borderId="0" xfId="61" applyNumberFormat="1" applyFont="1" applyFill="1" applyAlignment="1" applyProtection="1">
      <alignment vertical="center"/>
      <protection locked="0"/>
    </xf>
    <xf numFmtId="1" fontId="12" fillId="0" borderId="10" xfId="61" applyNumberFormat="1" applyFont="1" applyFill="1" applyBorder="1" applyProtection="1">
      <alignment/>
      <protection locked="0"/>
    </xf>
    <xf numFmtId="3" fontId="18" fillId="0" borderId="10" xfId="61" applyNumberFormat="1" applyFont="1" applyFill="1" applyBorder="1" applyAlignment="1" applyProtection="1">
      <alignment horizontal="center" vertical="center"/>
      <protection locked="0"/>
    </xf>
    <xf numFmtId="3" fontId="18" fillId="0" borderId="10" xfId="54" applyNumberFormat="1" applyFont="1" applyFill="1" applyBorder="1" applyAlignment="1">
      <alignment horizontal="center" vertical="center"/>
      <protection/>
    </xf>
    <xf numFmtId="1" fontId="18" fillId="0" borderId="10" xfId="61" applyNumberFormat="1" applyFont="1" applyFill="1" applyBorder="1" applyAlignment="1" applyProtection="1">
      <alignment horizontal="center" vertical="center"/>
      <protection locked="0"/>
    </xf>
    <xf numFmtId="3" fontId="18" fillId="0" borderId="10" xfId="61" applyNumberFormat="1" applyFont="1" applyFill="1" applyBorder="1" applyAlignment="1" applyProtection="1">
      <alignment horizontal="center" vertical="center" wrapText="1"/>
      <protection locked="0"/>
    </xf>
    <xf numFmtId="3" fontId="18" fillId="0" borderId="10" xfId="63" applyNumberFormat="1" applyFont="1" applyFill="1" applyBorder="1" applyAlignment="1">
      <alignment horizontal="center" vertical="center" wrapText="1"/>
      <protection/>
    </xf>
    <xf numFmtId="1" fontId="2" fillId="0" borderId="0" xfId="61" applyNumberFormat="1" applyFont="1" applyFill="1" applyBorder="1" applyAlignment="1" applyProtection="1">
      <alignment vertical="center"/>
      <protection locked="0"/>
    </xf>
    <xf numFmtId="1" fontId="12" fillId="0" borderId="0" xfId="61" applyNumberFormat="1" applyFont="1" applyFill="1" applyBorder="1" applyAlignment="1" applyProtection="1">
      <alignment horizontal="center" vertical="center"/>
      <protection locked="0"/>
    </xf>
    <xf numFmtId="1" fontId="12" fillId="0" borderId="10" xfId="61" applyNumberFormat="1" applyFont="1" applyFill="1" applyBorder="1" applyAlignment="1" applyProtection="1">
      <alignment horizontal="left"/>
      <protection locked="0"/>
    </xf>
    <xf numFmtId="1" fontId="20" fillId="0" borderId="0" xfId="61" applyNumberFormat="1" applyFont="1" applyFill="1" applyBorder="1" applyProtection="1">
      <alignment/>
      <protection locked="0"/>
    </xf>
    <xf numFmtId="181" fontId="20" fillId="0" borderId="0" xfId="61" applyNumberFormat="1" applyFont="1" applyFill="1" applyBorder="1" applyProtection="1">
      <alignment/>
      <protection locked="0"/>
    </xf>
    <xf numFmtId="3" fontId="20" fillId="0" borderId="0" xfId="61" applyNumberFormat="1" applyFont="1" applyFill="1" applyBorder="1" applyProtection="1">
      <alignment/>
      <protection locked="0"/>
    </xf>
    <xf numFmtId="0" fontId="23" fillId="0" borderId="0" xfId="67" applyFont="1" applyFill="1">
      <alignment/>
      <protection/>
    </xf>
    <xf numFmtId="0" fontId="25" fillId="0" borderId="0" xfId="67" applyFont="1" applyFill="1" applyBorder="1" applyAlignment="1">
      <alignment horizontal="center"/>
      <protection/>
    </xf>
    <xf numFmtId="0" fontId="25" fillId="0" borderId="0" xfId="67" applyFont="1" applyFill="1">
      <alignment/>
      <protection/>
    </xf>
    <xf numFmtId="0" fontId="27" fillId="0" borderId="0" xfId="67" applyFont="1" applyFill="1" applyAlignment="1">
      <alignment vertical="center"/>
      <protection/>
    </xf>
    <xf numFmtId="1" fontId="29" fillId="0" borderId="0" xfId="67" applyNumberFormat="1" applyFont="1" applyFill="1">
      <alignment/>
      <protection/>
    </xf>
    <xf numFmtId="0" fontId="29" fillId="0" borderId="0" xfId="67" applyFont="1" applyFill="1">
      <alignment/>
      <protection/>
    </xf>
    <xf numFmtId="0" fontId="27" fillId="0" borderId="0" xfId="67" applyFont="1" applyFill="1" applyAlignment="1">
      <alignment vertical="center" wrapText="1"/>
      <protection/>
    </xf>
    <xf numFmtId="0" fontId="29" fillId="0" borderId="0" xfId="67" applyFont="1" applyFill="1" applyAlignment="1">
      <alignment vertical="center"/>
      <protection/>
    </xf>
    <xf numFmtId="0" fontId="29" fillId="0" borderId="0" xfId="67" applyFont="1" applyFill="1" applyAlignment="1">
      <alignment horizontal="center"/>
      <protection/>
    </xf>
    <xf numFmtId="0" fontId="29" fillId="0" borderId="0" xfId="67" applyFont="1" applyFill="1" applyAlignment="1">
      <alignment wrapText="1"/>
      <protection/>
    </xf>
    <xf numFmtId="3" fontId="26" fillId="0" borderId="10" xfId="67" applyNumberFormat="1" applyFont="1" applyFill="1" applyBorder="1" applyAlignment="1">
      <alignment horizontal="center" vertical="center"/>
      <protection/>
    </xf>
    <xf numFmtId="0" fontId="25" fillId="0" borderId="0" xfId="67" applyFont="1" applyFill="1" applyAlignment="1">
      <alignment vertical="center"/>
      <protection/>
    </xf>
    <xf numFmtId="3" fontId="33" fillId="0" borderId="0" xfId="67" applyNumberFormat="1" applyFont="1" applyFill="1" applyAlignment="1">
      <alignment horizontal="center" vertical="center"/>
      <protection/>
    </xf>
    <xf numFmtId="3" fontId="32" fillId="0" borderId="10" xfId="67" applyNumberFormat="1" applyFont="1" applyFill="1" applyBorder="1" applyAlignment="1">
      <alignment horizontal="center" vertical="center" wrapText="1"/>
      <protection/>
    </xf>
    <xf numFmtId="3" fontId="32" fillId="0" borderId="10" xfId="67" applyNumberFormat="1" applyFont="1" applyFill="1" applyBorder="1" applyAlignment="1">
      <alignment horizontal="center" vertical="center"/>
      <protection/>
    </xf>
    <xf numFmtId="3" fontId="29" fillId="0" borderId="0" xfId="67" applyNumberFormat="1" applyFont="1" applyFill="1">
      <alignment/>
      <protection/>
    </xf>
    <xf numFmtId="181" fontId="29" fillId="0" borderId="0" xfId="67" applyNumberFormat="1" applyFont="1" applyFill="1">
      <alignment/>
      <protection/>
    </xf>
    <xf numFmtId="180" fontId="4" fillId="0" borderId="10" xfId="60" applyNumberFormat="1" applyFont="1" applyFill="1" applyBorder="1" applyAlignment="1">
      <alignment horizontal="center" vertical="center" wrapText="1"/>
      <protection/>
    </xf>
    <xf numFmtId="180" fontId="4" fillId="0" borderId="11" xfId="60" applyNumberFormat="1" applyFont="1" applyFill="1" applyBorder="1" applyAlignment="1">
      <alignment horizontal="center" vertical="center" wrapText="1"/>
      <protection/>
    </xf>
    <xf numFmtId="0" fontId="38" fillId="0" borderId="0" xfId="57" applyFont="1">
      <alignment/>
      <protection/>
    </xf>
    <xf numFmtId="0" fontId="39" fillId="0" borderId="0" xfId="65" applyFont="1" applyFill="1" applyBorder="1" applyAlignment="1">
      <alignment horizontal="left"/>
      <protection/>
    </xf>
    <xf numFmtId="0" fontId="40" fillId="0" borderId="12" xfId="57" applyFont="1" applyBorder="1" applyAlignment="1">
      <alignment horizontal="center" vertical="center" wrapText="1"/>
      <protection/>
    </xf>
    <xf numFmtId="0" fontId="29" fillId="0" borderId="0" xfId="57" applyFont="1">
      <alignment/>
      <protection/>
    </xf>
    <xf numFmtId="0" fontId="29" fillId="0" borderId="13" xfId="57" applyFont="1" applyBorder="1" applyAlignment="1">
      <alignment horizontal="center" vertical="center" wrapText="1"/>
      <protection/>
    </xf>
    <xf numFmtId="0" fontId="25" fillId="0" borderId="0" xfId="57" applyFont="1" applyBorder="1" applyAlignment="1">
      <alignment horizontal="left" vertical="top" wrapText="1"/>
      <protection/>
    </xf>
    <xf numFmtId="0" fontId="38" fillId="0" borderId="0" xfId="57" applyFont="1" applyFill="1">
      <alignment/>
      <protection/>
    </xf>
    <xf numFmtId="181" fontId="12" fillId="0" borderId="0" xfId="56" applyNumberFormat="1" applyFont="1" applyAlignment="1">
      <alignment wrapText="1"/>
      <protection/>
    </xf>
    <xf numFmtId="0" fontId="25" fillId="0" borderId="0" xfId="57" applyFont="1">
      <alignment/>
      <protection/>
    </xf>
    <xf numFmtId="0" fontId="25" fillId="0" borderId="0" xfId="57" applyFont="1" applyBorder="1">
      <alignment/>
      <protection/>
    </xf>
    <xf numFmtId="0" fontId="38" fillId="0" borderId="0" xfId="57" applyFont="1">
      <alignment/>
      <protection/>
    </xf>
    <xf numFmtId="0" fontId="38" fillId="0" borderId="0" xfId="57" applyFont="1" applyBorder="1">
      <alignment/>
      <protection/>
    </xf>
    <xf numFmtId="181" fontId="4" fillId="0" borderId="0" xfId="56" applyNumberFormat="1" applyFont="1" applyAlignment="1">
      <alignment wrapText="1"/>
      <protection/>
    </xf>
    <xf numFmtId="0" fontId="12" fillId="0" borderId="0" xfId="56" applyFont="1">
      <alignment/>
      <protection/>
    </xf>
    <xf numFmtId="0" fontId="32" fillId="0" borderId="0" xfId="57" applyFont="1" applyFill="1" applyAlignment="1">
      <alignment/>
      <protection/>
    </xf>
    <xf numFmtId="0" fontId="29" fillId="0" borderId="0" xfId="57" applyFont="1" applyFill="1" applyAlignment="1">
      <alignment/>
      <protection/>
    </xf>
    <xf numFmtId="0" fontId="29" fillId="0" borderId="0" xfId="57" applyFont="1" applyFill="1" applyAlignment="1">
      <alignment horizontal="center" vertical="center" wrapText="1"/>
      <protection/>
    </xf>
    <xf numFmtId="0" fontId="41" fillId="0" borderId="0" xfId="57" applyFont="1" applyFill="1" applyAlignment="1">
      <alignment horizontal="center" vertical="center" wrapText="1"/>
      <protection/>
    </xf>
    <xf numFmtId="0" fontId="27" fillId="0" borderId="10" xfId="57" applyFont="1" applyFill="1" applyBorder="1" applyAlignment="1">
      <alignment horizontal="center" vertical="center" wrapText="1"/>
      <protection/>
    </xf>
    <xf numFmtId="0" fontId="38" fillId="0" borderId="10" xfId="57" applyFont="1" applyFill="1" applyBorder="1" applyAlignment="1">
      <alignment horizontal="left" wrapText="1"/>
      <protection/>
    </xf>
    <xf numFmtId="181" fontId="13" fillId="0" borderId="10" xfId="57" applyNumberFormat="1" applyFont="1" applyFill="1" applyBorder="1" applyAlignment="1">
      <alignment horizontal="center" wrapText="1"/>
      <protection/>
    </xf>
    <xf numFmtId="180" fontId="38" fillId="0" borderId="10" xfId="57" applyNumberFormat="1" applyFont="1" applyFill="1" applyBorder="1" applyAlignment="1">
      <alignment horizontal="center"/>
      <protection/>
    </xf>
    <xf numFmtId="0" fontId="13" fillId="0" borderId="0" xfId="57" applyFont="1" applyFill="1" applyAlignment="1">
      <alignment vertical="center" wrapText="1"/>
      <protection/>
    </xf>
    <xf numFmtId="0" fontId="29" fillId="0" borderId="0" xfId="57" applyFont="1" applyFill="1" applyAlignment="1">
      <alignment horizontal="center"/>
      <protection/>
    </xf>
    <xf numFmtId="0" fontId="12" fillId="0" borderId="0" xfId="57" applyFont="1" applyFill="1" applyAlignment="1">
      <alignment horizontal="left" vertical="center" wrapText="1"/>
      <protection/>
    </xf>
    <xf numFmtId="49" fontId="28" fillId="0" borderId="10" xfId="57" applyNumberFormat="1" applyFont="1" applyFill="1" applyBorder="1" applyAlignment="1">
      <alignment horizontal="center" vertical="center" wrapText="1"/>
      <protection/>
    </xf>
    <xf numFmtId="0" fontId="5" fillId="33" borderId="14" xfId="57" applyFont="1" applyFill="1" applyBorder="1" applyAlignment="1">
      <alignment horizontal="left" vertical="center" wrapText="1"/>
      <protection/>
    </xf>
    <xf numFmtId="0" fontId="44" fillId="0" borderId="15" xfId="57" applyFont="1" applyBorder="1" applyAlignment="1">
      <alignment horizontal="left" vertical="center" wrapText="1"/>
      <protection/>
    </xf>
    <xf numFmtId="0" fontId="5" fillId="0" borderId="16" xfId="57" applyFont="1" applyFill="1" applyBorder="1" applyAlignment="1">
      <alignment horizontal="left" vertical="center" wrapText="1"/>
      <protection/>
    </xf>
    <xf numFmtId="0" fontId="44" fillId="0" borderId="17" xfId="57" applyFont="1" applyFill="1" applyBorder="1" applyAlignment="1">
      <alignment horizontal="left" vertical="center" wrapText="1"/>
      <protection/>
    </xf>
    <xf numFmtId="0" fontId="5" fillId="0" borderId="18" xfId="57" applyFont="1" applyFill="1" applyBorder="1" applyAlignment="1">
      <alignment horizontal="left" vertical="center" wrapText="1"/>
      <protection/>
    </xf>
    <xf numFmtId="0" fontId="44" fillId="0" borderId="15" xfId="57" applyFont="1" applyFill="1" applyBorder="1" applyAlignment="1">
      <alignment horizontal="left" vertical="center" wrapText="1"/>
      <protection/>
    </xf>
    <xf numFmtId="49" fontId="43" fillId="0" borderId="19" xfId="57" applyNumberFormat="1" applyFont="1" applyFill="1" applyBorder="1" applyAlignment="1">
      <alignment horizontal="center" vertical="center" wrapText="1"/>
      <protection/>
    </xf>
    <xf numFmtId="49" fontId="43" fillId="0" borderId="20" xfId="57" applyNumberFormat="1" applyFont="1" applyFill="1" applyBorder="1" applyAlignment="1">
      <alignment horizontal="center" vertical="center" wrapText="1"/>
      <protection/>
    </xf>
    <xf numFmtId="49" fontId="43" fillId="0" borderId="21" xfId="57" applyNumberFormat="1" applyFont="1" applyFill="1" applyBorder="1" applyAlignment="1">
      <alignment horizontal="center" vertical="center" wrapText="1"/>
      <protection/>
    </xf>
    <xf numFmtId="0" fontId="2" fillId="0" borderId="0" xfId="64" applyFont="1" applyFill="1" applyAlignment="1">
      <alignment vertical="top"/>
      <protection/>
    </xf>
    <xf numFmtId="0" fontId="36" fillId="0" borderId="0" xfId="64" applyFont="1" applyFill="1" applyAlignment="1">
      <alignment horizontal="center" vertical="top" wrapText="1"/>
      <protection/>
    </xf>
    <xf numFmtId="0" fontId="44" fillId="0" borderId="0" xfId="64" applyFont="1" applyFill="1" applyAlignment="1">
      <alignment horizontal="right" vertical="center"/>
      <protection/>
    </xf>
    <xf numFmtId="0" fontId="37" fillId="0" borderId="10" xfId="64" applyFont="1" applyBorder="1" applyAlignment="1">
      <alignment horizontal="center" vertical="center" wrapText="1"/>
      <protection/>
    </xf>
    <xf numFmtId="0" fontId="5" fillId="0" borderId="10" xfId="64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/>
      <protection/>
    </xf>
    <xf numFmtId="0" fontId="12" fillId="0" borderId="10" xfId="64" applyFont="1" applyFill="1" applyBorder="1" applyAlignment="1">
      <alignment horizontal="center" vertical="center" wrapText="1"/>
      <protection/>
    </xf>
    <xf numFmtId="0" fontId="12" fillId="0" borderId="10" xfId="64" applyFont="1" applyBorder="1" applyAlignment="1">
      <alignment horizontal="center" vertical="center" wrapText="1"/>
      <protection/>
    </xf>
    <xf numFmtId="0" fontId="12" fillId="0" borderId="10" xfId="64" applyNumberFormat="1" applyFont="1" applyBorder="1" applyAlignment="1">
      <alignment horizontal="center" vertical="center" wrapText="1"/>
      <protection/>
    </xf>
    <xf numFmtId="0" fontId="2" fillId="0" borderId="0" xfId="64" applyFont="1" applyAlignment="1">
      <alignment vertical="center"/>
      <protection/>
    </xf>
    <xf numFmtId="0" fontId="5" fillId="0" borderId="10" xfId="64" applyFont="1" applyBorder="1" applyAlignment="1">
      <alignment horizontal="center" vertical="center"/>
      <protection/>
    </xf>
    <xf numFmtId="3" fontId="5" fillId="0" borderId="10" xfId="57" applyNumberFormat="1" applyFont="1" applyBorder="1" applyAlignment="1">
      <alignment horizontal="center" vertical="center"/>
      <protection/>
    </xf>
    <xf numFmtId="180" fontId="5" fillId="0" borderId="10" xfId="57" applyNumberFormat="1" applyFont="1" applyBorder="1" applyAlignment="1">
      <alignment horizontal="center" vertical="center"/>
      <protection/>
    </xf>
    <xf numFmtId="0" fontId="21" fillId="0" borderId="0" xfId="64" applyFont="1" applyAlignment="1">
      <alignment horizontal="center" vertical="center"/>
      <protection/>
    </xf>
    <xf numFmtId="0" fontId="21" fillId="0" borderId="10" xfId="61" applyNumberFormat="1" applyFont="1" applyFill="1" applyBorder="1" applyAlignment="1" applyProtection="1">
      <alignment horizontal="left" vertical="center"/>
      <protection locked="0"/>
    </xf>
    <xf numFmtId="3" fontId="21" fillId="0" borderId="10" xfId="57" applyNumberFormat="1" applyFont="1" applyBorder="1" applyAlignment="1">
      <alignment horizontal="center" vertical="center"/>
      <protection/>
    </xf>
    <xf numFmtId="3" fontId="21" fillId="0" borderId="10" xfId="57" applyNumberFormat="1" applyFont="1" applyFill="1" applyBorder="1" applyAlignment="1">
      <alignment horizontal="center" vertical="center"/>
      <protection/>
    </xf>
    <xf numFmtId="0" fontId="2" fillId="0" borderId="0" xfId="64" applyFont="1">
      <alignment/>
      <protection/>
    </xf>
    <xf numFmtId="0" fontId="31" fillId="0" borderId="0" xfId="67" applyFont="1" applyFill="1" applyAlignment="1">
      <alignment horizontal="center"/>
      <protection/>
    </xf>
    <xf numFmtId="0" fontId="26" fillId="0" borderId="10" xfId="67" applyFont="1" applyFill="1" applyBorder="1" applyAlignment="1">
      <alignment horizontal="center" vertical="center" wrapText="1"/>
      <protection/>
    </xf>
    <xf numFmtId="0" fontId="23" fillId="0" borderId="0" xfId="67" applyFont="1" applyFill="1" applyAlignment="1">
      <alignment vertical="center" wrapText="1"/>
      <protection/>
    </xf>
    <xf numFmtId="0" fontId="27" fillId="0" borderId="0" xfId="67" applyFont="1" applyFill="1" applyAlignment="1">
      <alignment horizontal="center" vertical="top" wrapText="1"/>
      <protection/>
    </xf>
    <xf numFmtId="0" fontId="22" fillId="0" borderId="10" xfId="67" applyFont="1" applyFill="1" applyBorder="1" applyAlignment="1">
      <alignment horizontal="center" vertical="center" wrapText="1"/>
      <protection/>
    </xf>
    <xf numFmtId="0" fontId="22" fillId="0" borderId="22" xfId="67" applyFont="1" applyFill="1" applyBorder="1" applyAlignment="1">
      <alignment horizontal="center" vertical="center" wrapText="1"/>
      <protection/>
    </xf>
    <xf numFmtId="0" fontId="26" fillId="0" borderId="23" xfId="67" applyFont="1" applyFill="1" applyBorder="1" applyAlignment="1">
      <alignment horizontal="center" vertical="center" wrapText="1"/>
      <protection/>
    </xf>
    <xf numFmtId="180" fontId="26" fillId="0" borderId="22" xfId="67" applyNumberFormat="1" applyFont="1" applyFill="1" applyBorder="1" applyAlignment="1">
      <alignment horizontal="center" vertical="center"/>
      <protection/>
    </xf>
    <xf numFmtId="0" fontId="21" fillId="0" borderId="23" xfId="62" applyFont="1" applyBorder="1" applyAlignment="1">
      <alignment vertical="center" wrapText="1"/>
      <protection/>
    </xf>
    <xf numFmtId="180" fontId="32" fillId="0" borderId="22" xfId="67" applyNumberFormat="1" applyFont="1" applyFill="1" applyBorder="1" applyAlignment="1">
      <alignment horizontal="center" vertical="center"/>
      <protection/>
    </xf>
    <xf numFmtId="0" fontId="21" fillId="0" borderId="24" xfId="62" applyFont="1" applyBorder="1" applyAlignment="1">
      <alignment vertical="center" wrapText="1"/>
      <protection/>
    </xf>
    <xf numFmtId="3" fontId="32" fillId="0" borderId="25" xfId="67" applyNumberFormat="1" applyFont="1" applyFill="1" applyBorder="1" applyAlignment="1">
      <alignment horizontal="center" vertical="center" wrapText="1"/>
      <protection/>
    </xf>
    <xf numFmtId="3" fontId="32" fillId="0" borderId="25" xfId="67" applyNumberFormat="1" applyFont="1" applyFill="1" applyBorder="1" applyAlignment="1">
      <alignment horizontal="center" vertical="center"/>
      <protection/>
    </xf>
    <xf numFmtId="180" fontId="32" fillId="0" borderId="26" xfId="67" applyNumberFormat="1" applyFont="1" applyFill="1" applyBorder="1" applyAlignment="1">
      <alignment horizontal="center" vertical="center"/>
      <protection/>
    </xf>
    <xf numFmtId="14" fontId="26" fillId="0" borderId="22" xfId="48" applyNumberFormat="1" applyFont="1" applyBorder="1" applyAlignment="1">
      <alignment horizontal="center" vertical="center" wrapText="1"/>
      <protection/>
    </xf>
    <xf numFmtId="0" fontId="26" fillId="0" borderId="23" xfId="67" applyFont="1" applyFill="1" applyBorder="1" applyAlignment="1">
      <alignment horizontal="center" vertical="center" wrapText="1"/>
      <protection/>
    </xf>
    <xf numFmtId="3" fontId="26" fillId="33" borderId="10" xfId="67" applyNumberFormat="1" applyFont="1" applyFill="1" applyBorder="1" applyAlignment="1">
      <alignment horizontal="center" vertical="center"/>
      <protection/>
    </xf>
    <xf numFmtId="3" fontId="47" fillId="33" borderId="10" xfId="67" applyNumberFormat="1" applyFont="1" applyFill="1" applyBorder="1" applyAlignment="1">
      <alignment horizontal="center" vertical="center"/>
      <protection/>
    </xf>
    <xf numFmtId="3" fontId="47" fillId="33" borderId="27" xfId="67" applyNumberFormat="1" applyFont="1" applyFill="1" applyBorder="1" applyAlignment="1">
      <alignment horizontal="center" vertical="center"/>
      <protection/>
    </xf>
    <xf numFmtId="180" fontId="26" fillId="0" borderId="22" xfId="67" applyNumberFormat="1" applyFont="1" applyFill="1" applyBorder="1" applyAlignment="1">
      <alignment horizontal="center" vertical="center" wrapText="1"/>
      <protection/>
    </xf>
    <xf numFmtId="0" fontId="32" fillId="0" borderId="23" xfId="67" applyFont="1" applyFill="1" applyBorder="1" applyAlignment="1">
      <alignment horizontal="left" vertical="center" wrapText="1"/>
      <protection/>
    </xf>
    <xf numFmtId="3" fontId="46" fillId="0" borderId="10" xfId="48" applyNumberFormat="1" applyFont="1" applyBorder="1" applyAlignment="1">
      <alignment horizontal="center" vertical="center" wrapText="1"/>
      <protection/>
    </xf>
    <xf numFmtId="3" fontId="48" fillId="33" borderId="27" xfId="67" applyNumberFormat="1" applyFont="1" applyFill="1" applyBorder="1" applyAlignment="1">
      <alignment horizontal="center" vertical="center"/>
      <protection/>
    </xf>
    <xf numFmtId="180" fontId="32" fillId="0" borderId="22" xfId="67" applyNumberFormat="1" applyFont="1" applyFill="1" applyBorder="1" applyAlignment="1">
      <alignment horizontal="center" vertical="center" wrapText="1"/>
      <protection/>
    </xf>
    <xf numFmtId="0" fontId="32" fillId="0" borderId="24" xfId="67" applyFont="1" applyFill="1" applyBorder="1" applyAlignment="1">
      <alignment horizontal="left" vertical="center" wrapText="1"/>
      <protection/>
    </xf>
    <xf numFmtId="3" fontId="46" fillId="0" borderId="25" xfId="48" applyNumberFormat="1" applyFont="1" applyBorder="1" applyAlignment="1">
      <alignment horizontal="center" vertical="center" wrapText="1"/>
      <protection/>
    </xf>
    <xf numFmtId="0" fontId="28" fillId="0" borderId="0" xfId="57" applyFont="1" applyFill="1" applyAlignment="1">
      <alignment vertical="center"/>
      <protection/>
    </xf>
    <xf numFmtId="3" fontId="4" fillId="0" borderId="11" xfId="60" applyNumberFormat="1" applyFont="1" applyFill="1" applyBorder="1" applyAlignment="1">
      <alignment horizontal="center" vertical="center" wrapText="1"/>
      <protection/>
    </xf>
    <xf numFmtId="1" fontId="18" fillId="0" borderId="10" xfId="54" applyNumberFormat="1" applyFont="1" applyFill="1" applyBorder="1" applyAlignment="1">
      <alignment horizontal="center" vertical="center"/>
      <protection/>
    </xf>
    <xf numFmtId="0" fontId="23" fillId="0" borderId="0" xfId="67" applyFont="1" applyFill="1" applyAlignment="1">
      <alignment vertical="center"/>
      <protection/>
    </xf>
    <xf numFmtId="0" fontId="5" fillId="0" borderId="11" xfId="64" applyFont="1" applyBorder="1" applyAlignment="1">
      <alignment horizontal="center" vertical="center" wrapText="1"/>
      <protection/>
    </xf>
    <xf numFmtId="2" fontId="26" fillId="0" borderId="28" xfId="67" applyNumberFormat="1" applyFont="1" applyFill="1" applyBorder="1" applyAlignment="1">
      <alignment horizontal="center" vertical="center" wrapText="1"/>
      <protection/>
    </xf>
    <xf numFmtId="0" fontId="26" fillId="0" borderId="28" xfId="67" applyFont="1" applyFill="1" applyBorder="1" applyAlignment="1">
      <alignment horizontal="center" vertical="center" wrapText="1"/>
      <protection/>
    </xf>
    <xf numFmtId="180" fontId="21" fillId="0" borderId="10" xfId="57" applyNumberFormat="1" applyFont="1" applyFill="1" applyBorder="1" applyAlignment="1">
      <alignment horizontal="center" vertical="center"/>
      <protection/>
    </xf>
    <xf numFmtId="180" fontId="15" fillId="0" borderId="10" xfId="61" applyNumberFormat="1" applyFont="1" applyFill="1" applyBorder="1" applyAlignment="1" applyProtection="1">
      <alignment horizontal="center" vertical="center"/>
      <protection locked="0"/>
    </xf>
    <xf numFmtId="1" fontId="12" fillId="0" borderId="0" xfId="61" applyNumberFormat="1" applyFont="1" applyFill="1" applyProtection="1">
      <alignment/>
      <protection locked="0"/>
    </xf>
    <xf numFmtId="1" fontId="5" fillId="0" borderId="0" xfId="61" applyNumberFormat="1" applyFont="1" applyFill="1" applyAlignment="1" applyProtection="1">
      <alignment horizontal="center" vertical="center"/>
      <protection locked="0"/>
    </xf>
    <xf numFmtId="1" fontId="3" fillId="0" borderId="29" xfId="61" applyNumberFormat="1" applyFont="1" applyFill="1" applyBorder="1" applyAlignment="1" applyProtection="1">
      <alignment horizontal="center" vertical="center"/>
      <protection locked="0"/>
    </xf>
    <xf numFmtId="1" fontId="11" fillId="0" borderId="0" xfId="61" applyNumberFormat="1" applyFont="1" applyFill="1" applyBorder="1" applyAlignment="1" applyProtection="1">
      <alignment horizontal="center" vertical="center"/>
      <protection locked="0"/>
    </xf>
    <xf numFmtId="1" fontId="6" fillId="0" borderId="0" xfId="61" applyNumberFormat="1" applyFont="1" applyFill="1" applyBorder="1" applyAlignment="1" applyProtection="1">
      <alignment horizontal="center" vertical="center"/>
      <protection locked="0"/>
    </xf>
    <xf numFmtId="1" fontId="7" fillId="0" borderId="0" xfId="61" applyNumberFormat="1" applyFont="1" applyFill="1" applyAlignment="1" applyProtection="1">
      <alignment horizontal="center" vertical="center"/>
      <protection locked="0"/>
    </xf>
    <xf numFmtId="1" fontId="2" fillId="0" borderId="0" xfId="61" applyNumberFormat="1" applyFont="1" applyFill="1" applyAlignment="1" applyProtection="1">
      <alignment horizontal="center" vertical="center"/>
      <protection locked="0"/>
    </xf>
    <xf numFmtId="0" fontId="49" fillId="0" borderId="11" xfId="0" applyFont="1" applyBorder="1" applyAlignment="1">
      <alignment horizontal="center" vertical="center"/>
    </xf>
    <xf numFmtId="0" fontId="2" fillId="0" borderId="0" xfId="60" applyFont="1">
      <alignment/>
      <protection/>
    </xf>
    <xf numFmtId="0" fontId="2" fillId="0" borderId="0" xfId="60" applyFont="1" applyFill="1">
      <alignment/>
      <protection/>
    </xf>
    <xf numFmtId="0" fontId="12" fillId="0" borderId="10" xfId="60" applyFont="1" applyFill="1" applyBorder="1" applyAlignment="1">
      <alignment horizontal="center" vertical="center"/>
      <protection/>
    </xf>
    <xf numFmtId="0" fontId="12" fillId="0" borderId="10" xfId="60" applyFont="1" applyFill="1" applyBorder="1" applyAlignment="1">
      <alignment horizontal="center" vertical="center" wrapText="1"/>
      <protection/>
    </xf>
    <xf numFmtId="0" fontId="4" fillId="0" borderId="30" xfId="60" applyFont="1" applyBorder="1" applyAlignment="1">
      <alignment vertical="center" wrapText="1"/>
      <protection/>
    </xf>
    <xf numFmtId="180" fontId="4" fillId="0" borderId="30" xfId="60" applyNumberFormat="1" applyFont="1" applyFill="1" applyBorder="1" applyAlignment="1">
      <alignment horizontal="center" vertical="center" wrapText="1"/>
      <protection/>
    </xf>
    <xf numFmtId="0" fontId="12" fillId="0" borderId="11" xfId="60" applyFont="1" applyBorder="1" applyAlignment="1">
      <alignment vertical="center" wrapText="1"/>
      <protection/>
    </xf>
    <xf numFmtId="180" fontId="12" fillId="0" borderId="11" xfId="60" applyNumberFormat="1" applyFont="1" applyFill="1" applyBorder="1" applyAlignment="1">
      <alignment horizontal="center" vertical="center" wrapText="1"/>
      <protection/>
    </xf>
    <xf numFmtId="181" fontId="12" fillId="0" borderId="11" xfId="60" applyNumberFormat="1" applyFont="1" applyFill="1" applyBorder="1" applyAlignment="1">
      <alignment horizontal="center" vertical="center"/>
      <protection/>
    </xf>
    <xf numFmtId="180" fontId="12" fillId="0" borderId="11" xfId="60" applyNumberFormat="1" applyFont="1" applyFill="1" applyBorder="1" applyAlignment="1">
      <alignment horizontal="center" vertical="center"/>
      <protection/>
    </xf>
    <xf numFmtId="0" fontId="4" fillId="0" borderId="10" xfId="60" applyFont="1" applyBorder="1" applyAlignment="1">
      <alignment vertical="center" wrapText="1"/>
      <protection/>
    </xf>
    <xf numFmtId="0" fontId="4" fillId="0" borderId="27" xfId="60" applyFont="1" applyBorder="1" applyAlignment="1">
      <alignment vertical="center" wrapText="1"/>
      <protection/>
    </xf>
    <xf numFmtId="180" fontId="4" fillId="0" borderId="31" xfId="60" applyNumberFormat="1" applyFont="1" applyFill="1" applyBorder="1" applyAlignment="1">
      <alignment horizontal="center" vertical="center" wrapText="1"/>
      <protection/>
    </xf>
    <xf numFmtId="180" fontId="4" fillId="0" borderId="32" xfId="60" applyNumberFormat="1" applyFont="1" applyFill="1" applyBorder="1" applyAlignment="1">
      <alignment horizontal="center" vertical="center" wrapText="1"/>
      <protection/>
    </xf>
    <xf numFmtId="0" fontId="4" fillId="0" borderId="11" xfId="60" applyFont="1" applyBorder="1" applyAlignment="1">
      <alignment vertical="center" wrapText="1"/>
      <protection/>
    </xf>
    <xf numFmtId="0" fontId="4" fillId="0" borderId="10" xfId="60" applyFont="1" applyFill="1" applyBorder="1" applyAlignment="1">
      <alignment vertical="center" wrapText="1"/>
      <protection/>
    </xf>
    <xf numFmtId="0" fontId="4" fillId="0" borderId="11" xfId="60" applyFont="1" applyFill="1" applyBorder="1" applyAlignment="1">
      <alignment vertical="center" wrapText="1"/>
      <protection/>
    </xf>
    <xf numFmtId="0" fontId="4" fillId="0" borderId="32" xfId="60" applyFont="1" applyBorder="1" applyAlignment="1">
      <alignment vertical="center" wrapText="1"/>
      <protection/>
    </xf>
    <xf numFmtId="0" fontId="4" fillId="34" borderId="11" xfId="60" applyFont="1" applyFill="1" applyBorder="1" applyAlignment="1">
      <alignment vertical="center" wrapText="1"/>
      <protection/>
    </xf>
    <xf numFmtId="181" fontId="12" fillId="0" borderId="11" xfId="60" applyNumberFormat="1" applyFont="1" applyFill="1" applyBorder="1" applyAlignment="1">
      <alignment horizontal="center" vertical="center" wrapText="1"/>
      <protection/>
    </xf>
    <xf numFmtId="3" fontId="4" fillId="0" borderId="32" xfId="60" applyNumberFormat="1" applyFont="1" applyFill="1" applyBorder="1" applyAlignment="1">
      <alignment horizontal="center" vertical="center" wrapText="1"/>
      <protection/>
    </xf>
    <xf numFmtId="181" fontId="12" fillId="0" borderId="30" xfId="60" applyNumberFormat="1" applyFont="1" applyFill="1" applyBorder="1" applyAlignment="1">
      <alignment horizontal="center" vertical="center"/>
      <protection/>
    </xf>
    <xf numFmtId="180" fontId="12" fillId="0" borderId="30" xfId="60" applyNumberFormat="1" applyFont="1" applyFill="1" applyBorder="1" applyAlignment="1">
      <alignment horizontal="center" vertical="center"/>
      <protection/>
    </xf>
    <xf numFmtId="181" fontId="12" fillId="0" borderId="10" xfId="60" applyNumberFormat="1" applyFont="1" applyFill="1" applyBorder="1" applyAlignment="1">
      <alignment horizontal="center" vertical="center"/>
      <protection/>
    </xf>
    <xf numFmtId="180" fontId="12" fillId="0" borderId="31" xfId="60" applyNumberFormat="1" applyFont="1" applyFill="1" applyBorder="1" applyAlignment="1">
      <alignment horizontal="center" vertical="center"/>
      <protection/>
    </xf>
    <xf numFmtId="181" fontId="12" fillId="0" borderId="32" xfId="60" applyNumberFormat="1" applyFont="1" applyFill="1" applyBorder="1" applyAlignment="1">
      <alignment horizontal="center" vertical="center"/>
      <protection/>
    </xf>
    <xf numFmtId="49" fontId="12" fillId="0" borderId="33" xfId="60" applyNumberFormat="1" applyFont="1" applyFill="1" applyBorder="1" applyAlignment="1">
      <alignment horizontal="center" vertical="center" wrapText="1"/>
      <protection/>
    </xf>
    <xf numFmtId="181" fontId="12" fillId="0" borderId="34" xfId="60" applyNumberFormat="1" applyFont="1" applyFill="1" applyBorder="1" applyAlignment="1">
      <alignment horizontal="center" vertical="center"/>
      <protection/>
    </xf>
    <xf numFmtId="180" fontId="12" fillId="0" borderId="34" xfId="60" applyNumberFormat="1" applyFont="1" applyFill="1" applyBorder="1" applyAlignment="1">
      <alignment horizontal="center" vertical="center"/>
      <protection/>
    </xf>
    <xf numFmtId="181" fontId="12" fillId="0" borderId="35" xfId="60" applyNumberFormat="1" applyFont="1" applyFill="1" applyBorder="1" applyAlignment="1">
      <alignment horizontal="center" vertical="center"/>
      <protection/>
    </xf>
    <xf numFmtId="181" fontId="12" fillId="34" borderId="35" xfId="60" applyNumberFormat="1" applyFont="1" applyFill="1" applyBorder="1" applyAlignment="1">
      <alignment horizontal="center" vertical="center"/>
      <protection/>
    </xf>
    <xf numFmtId="181" fontId="12" fillId="34" borderId="11" xfId="60" applyNumberFormat="1" applyFont="1" applyFill="1" applyBorder="1" applyAlignment="1">
      <alignment horizontal="center" vertical="center"/>
      <protection/>
    </xf>
    <xf numFmtId="180" fontId="12" fillId="0" borderId="10" xfId="60" applyNumberFormat="1" applyFont="1" applyFill="1" applyBorder="1" applyAlignment="1">
      <alignment horizontal="center" vertical="center"/>
      <protection/>
    </xf>
    <xf numFmtId="0" fontId="4" fillId="0" borderId="30" xfId="60" applyFont="1" applyFill="1" applyBorder="1" applyAlignment="1">
      <alignment horizontal="left" vertical="center" wrapText="1" indent="1"/>
      <protection/>
    </xf>
    <xf numFmtId="0" fontId="2" fillId="0" borderId="0" xfId="58" applyFont="1" applyFill="1" applyAlignment="1">
      <alignment horizontal="left" vertical="center"/>
      <protection/>
    </xf>
    <xf numFmtId="0" fontId="43" fillId="13" borderId="10" xfId="57" applyFont="1" applyFill="1" applyBorder="1" applyAlignment="1">
      <alignment horizontal="left" vertical="center" wrapText="1"/>
      <protection/>
    </xf>
    <xf numFmtId="180" fontId="43" fillId="13" borderId="10" xfId="57" applyNumberFormat="1" applyFont="1" applyFill="1" applyBorder="1" applyAlignment="1">
      <alignment horizontal="center" vertical="center" wrapText="1"/>
      <protection/>
    </xf>
    <xf numFmtId="180" fontId="43" fillId="13" borderId="10" xfId="56" applyNumberFormat="1" applyFont="1" applyFill="1" applyBorder="1" applyAlignment="1">
      <alignment horizontal="center" vertical="center" wrapText="1"/>
      <protection/>
    </xf>
    <xf numFmtId="181" fontId="43" fillId="13" borderId="10" xfId="57" applyNumberFormat="1" applyFont="1" applyFill="1" applyBorder="1" applyAlignment="1">
      <alignment horizontal="center" vertical="center"/>
      <protection/>
    </xf>
    <xf numFmtId="0" fontId="38" fillId="13" borderId="10" xfId="57" applyFont="1" applyFill="1" applyBorder="1" applyAlignment="1">
      <alignment horizontal="left" wrapText="1"/>
      <protection/>
    </xf>
    <xf numFmtId="181" fontId="13" fillId="13" borderId="10" xfId="57" applyNumberFormat="1" applyFont="1" applyFill="1" applyBorder="1" applyAlignment="1">
      <alignment horizontal="center" wrapText="1"/>
      <protection/>
    </xf>
    <xf numFmtId="180" fontId="38" fillId="13" borderId="10" xfId="57" applyNumberFormat="1" applyFont="1" applyFill="1" applyBorder="1" applyAlignment="1">
      <alignment horizontal="center"/>
      <protection/>
    </xf>
    <xf numFmtId="0" fontId="2" fillId="0" borderId="0" xfId="58" applyAlignment="1">
      <alignment vertical="center"/>
      <protection/>
    </xf>
    <xf numFmtId="0" fontId="2" fillId="0" borderId="0" xfId="58" applyAlignment="1">
      <alignment/>
      <protection/>
    </xf>
    <xf numFmtId="3" fontId="18" fillId="0" borderId="10" xfId="66" applyNumberFormat="1" applyFont="1" applyFill="1" applyBorder="1" applyAlignment="1">
      <alignment horizontal="center" vertical="center"/>
      <protection/>
    </xf>
    <xf numFmtId="180" fontId="17" fillId="0" borderId="10" xfId="66" applyNumberFormat="1" applyFont="1" applyFill="1" applyBorder="1" applyAlignment="1">
      <alignment horizontal="center" vertical="center"/>
      <protection/>
    </xf>
    <xf numFmtId="3" fontId="17" fillId="0" borderId="10" xfId="66" applyNumberFormat="1" applyFont="1" applyFill="1" applyBorder="1" applyAlignment="1">
      <alignment horizontal="center" vertical="center"/>
      <protection/>
    </xf>
    <xf numFmtId="3" fontId="4" fillId="0" borderId="10" xfId="60" applyNumberFormat="1" applyFont="1" applyFill="1" applyBorder="1" applyAlignment="1">
      <alignment horizontal="center" vertical="center" wrapText="1"/>
      <protection/>
    </xf>
    <xf numFmtId="0" fontId="4" fillId="0" borderId="32" xfId="60" applyFont="1" applyFill="1" applyBorder="1" applyAlignment="1">
      <alignment vertical="center" wrapText="1"/>
      <protection/>
    </xf>
    <xf numFmtId="1" fontId="12" fillId="0" borderId="10" xfId="61" applyNumberFormat="1" applyFont="1" applyFill="1" applyBorder="1" applyAlignment="1" applyProtection="1">
      <alignment/>
      <protection locked="0"/>
    </xf>
    <xf numFmtId="0" fontId="4" fillId="0" borderId="32" xfId="60" applyFont="1" applyFill="1" applyBorder="1" applyAlignment="1">
      <alignment horizontal="left" vertical="center" wrapText="1" indent="1"/>
      <protection/>
    </xf>
    <xf numFmtId="0" fontId="12" fillId="0" borderId="36" xfId="60" applyFont="1" applyFill="1" applyBorder="1" applyAlignment="1">
      <alignment vertical="center" wrapText="1"/>
      <protection/>
    </xf>
    <xf numFmtId="1" fontId="12" fillId="0" borderId="31" xfId="61" applyNumberFormat="1" applyFont="1" applyFill="1" applyBorder="1" applyProtection="1">
      <alignment/>
      <protection locked="0"/>
    </xf>
    <xf numFmtId="3" fontId="18" fillId="0" borderId="31" xfId="61" applyNumberFormat="1" applyFont="1" applyFill="1" applyBorder="1" applyAlignment="1" applyProtection="1">
      <alignment horizontal="center" vertical="center"/>
      <protection locked="0"/>
    </xf>
    <xf numFmtId="3" fontId="18" fillId="0" borderId="31" xfId="0" applyNumberFormat="1" applyFont="1" applyFill="1" applyBorder="1" applyAlignment="1">
      <alignment horizontal="center" vertical="center"/>
    </xf>
    <xf numFmtId="180" fontId="17" fillId="0" borderId="31" xfId="61" applyNumberFormat="1" applyFont="1" applyFill="1" applyBorder="1" applyAlignment="1" applyProtection="1">
      <alignment horizontal="center" vertical="center"/>
      <protection locked="0"/>
    </xf>
    <xf numFmtId="3" fontId="17" fillId="0" borderId="31" xfId="61" applyNumberFormat="1" applyFont="1" applyFill="1" applyBorder="1" applyAlignment="1" applyProtection="1">
      <alignment horizontal="center" vertical="center"/>
      <protection locked="0"/>
    </xf>
    <xf numFmtId="181" fontId="17" fillId="0" borderId="31" xfId="61" applyNumberFormat="1" applyFont="1" applyFill="1" applyBorder="1" applyAlignment="1" applyProtection="1">
      <alignment horizontal="center" vertical="center"/>
      <protection locked="0"/>
    </xf>
    <xf numFmtId="3" fontId="18" fillId="0" borderId="31" xfId="61" applyNumberFormat="1" applyFont="1" applyFill="1" applyBorder="1" applyAlignment="1" applyProtection="1">
      <alignment horizontal="center" vertical="center" wrapText="1"/>
      <protection locked="0"/>
    </xf>
    <xf numFmtId="181" fontId="17" fillId="0" borderId="31" xfId="61" applyNumberFormat="1" applyFont="1" applyFill="1" applyBorder="1" applyAlignment="1" applyProtection="1">
      <alignment horizontal="center" vertical="center" wrapText="1"/>
      <protection locked="0"/>
    </xf>
    <xf numFmtId="3" fontId="17" fillId="0" borderId="31" xfId="61" applyNumberFormat="1" applyFont="1" applyFill="1" applyBorder="1" applyAlignment="1" applyProtection="1">
      <alignment horizontal="center" vertical="center" wrapText="1"/>
      <protection locked="0"/>
    </xf>
    <xf numFmtId="3" fontId="18" fillId="0" borderId="31" xfId="63" applyNumberFormat="1" applyFont="1" applyFill="1" applyBorder="1" applyAlignment="1">
      <alignment horizontal="center" vertical="center" wrapText="1"/>
      <protection/>
    </xf>
    <xf numFmtId="3" fontId="92" fillId="19" borderId="31" xfId="0" applyNumberFormat="1" applyFont="1" applyFill="1" applyBorder="1" applyAlignment="1">
      <alignment horizontal="center" vertical="center"/>
    </xf>
    <xf numFmtId="3" fontId="92" fillId="19" borderId="31" xfId="61" applyNumberFormat="1" applyFont="1" applyFill="1" applyBorder="1" applyAlignment="1" applyProtection="1">
      <alignment horizontal="center" vertical="center"/>
      <protection locked="0"/>
    </xf>
    <xf numFmtId="3" fontId="93" fillId="19" borderId="31" xfId="61" applyNumberFormat="1" applyFont="1" applyFill="1" applyBorder="1" applyAlignment="1" applyProtection="1">
      <alignment horizontal="center" vertical="center"/>
      <protection locked="0"/>
    </xf>
    <xf numFmtId="3" fontId="18" fillId="0" borderId="31" xfId="66" applyNumberFormat="1" applyFont="1" applyFill="1" applyBorder="1" applyAlignment="1">
      <alignment horizontal="center" vertical="center"/>
      <protection/>
    </xf>
    <xf numFmtId="3" fontId="18" fillId="0" borderId="0" xfId="66" applyNumberFormat="1" applyFont="1" applyFill="1" applyBorder="1" applyAlignment="1">
      <alignment horizontal="center" vertical="center"/>
      <protection/>
    </xf>
    <xf numFmtId="1" fontId="14" fillId="0" borderId="11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57" applyFont="1" applyAlignment="1">
      <alignment horizontal="center" vertical="center" wrapText="1"/>
      <protection/>
    </xf>
    <xf numFmtId="0" fontId="39" fillId="0" borderId="37" xfId="65" applyFont="1" applyFill="1" applyBorder="1" applyAlignment="1">
      <alignment horizontal="left" wrapText="1"/>
      <protection/>
    </xf>
    <xf numFmtId="0" fontId="23" fillId="0" borderId="38" xfId="57" applyFont="1" applyFill="1" applyBorder="1" applyAlignment="1">
      <alignment horizontal="center" vertical="center" wrapText="1"/>
      <protection/>
    </xf>
    <xf numFmtId="0" fontId="23" fillId="0" borderId="39" xfId="57" applyFont="1" applyFill="1" applyBorder="1" applyAlignment="1">
      <alignment horizontal="center" vertical="center" wrapText="1"/>
      <protection/>
    </xf>
    <xf numFmtId="0" fontId="23" fillId="0" borderId="40" xfId="57" applyFont="1" applyBorder="1" applyAlignment="1">
      <alignment horizontal="center" vertical="center"/>
      <protection/>
    </xf>
    <xf numFmtId="0" fontId="23" fillId="0" borderId="41" xfId="57" applyFont="1" applyBorder="1" applyAlignment="1">
      <alignment horizontal="center" vertical="center"/>
      <protection/>
    </xf>
    <xf numFmtId="0" fontId="23" fillId="0" borderId="42" xfId="57" applyFont="1" applyBorder="1" applyAlignment="1">
      <alignment horizontal="center" vertical="center"/>
      <protection/>
    </xf>
    <xf numFmtId="0" fontId="26" fillId="0" borderId="0" xfId="57" applyFont="1" applyFill="1" applyBorder="1" applyAlignment="1">
      <alignment horizontal="center" vertical="center" wrapText="1"/>
      <protection/>
    </xf>
    <xf numFmtId="0" fontId="35" fillId="0" borderId="0" xfId="57" applyFont="1" applyFill="1" applyBorder="1" applyAlignment="1">
      <alignment horizontal="center" vertical="center" wrapText="1"/>
      <protection/>
    </xf>
    <xf numFmtId="0" fontId="40" fillId="0" borderId="0" xfId="57" applyFont="1" applyFill="1" applyBorder="1" applyAlignment="1">
      <alignment horizontal="right"/>
      <protection/>
    </xf>
    <xf numFmtId="0" fontId="27" fillId="0" borderId="10" xfId="57" applyFont="1" applyFill="1" applyBorder="1" applyAlignment="1">
      <alignment horizontal="center" vertical="center" wrapText="1"/>
      <protection/>
    </xf>
    <xf numFmtId="0" fontId="28" fillId="0" borderId="10" xfId="57" applyFont="1" applyFill="1" applyBorder="1" applyAlignment="1">
      <alignment horizontal="center" vertical="center" wrapText="1"/>
      <protection/>
    </xf>
    <xf numFmtId="0" fontId="42" fillId="0" borderId="10" xfId="57" applyFont="1" applyFill="1" applyBorder="1" applyAlignment="1">
      <alignment horizontal="center" vertical="center" wrapText="1"/>
      <protection/>
    </xf>
    <xf numFmtId="0" fontId="36" fillId="0" borderId="10" xfId="64" applyFont="1" applyFill="1" applyBorder="1" applyAlignment="1">
      <alignment horizontal="center" vertical="top" wrapText="1"/>
      <protection/>
    </xf>
    <xf numFmtId="0" fontId="37" fillId="0" borderId="10" xfId="64" applyFont="1" applyBorder="1" applyAlignment="1">
      <alignment horizontal="center" vertical="center" wrapText="1"/>
      <protection/>
    </xf>
    <xf numFmtId="0" fontId="36" fillId="0" borderId="0" xfId="64" applyFont="1" applyAlignment="1">
      <alignment horizontal="center" vertical="center" wrapText="1"/>
      <protection/>
    </xf>
    <xf numFmtId="0" fontId="36" fillId="0" borderId="0" xfId="64" applyFont="1" applyAlignment="1">
      <alignment horizontal="center" vertical="center"/>
      <protection/>
    </xf>
    <xf numFmtId="0" fontId="5" fillId="0" borderId="27" xfId="64" applyFont="1" applyBorder="1" applyAlignment="1">
      <alignment horizontal="center" vertical="center" wrapText="1"/>
      <protection/>
    </xf>
    <xf numFmtId="0" fontId="5" fillId="0" borderId="43" xfId="64" applyFont="1" applyBorder="1" applyAlignment="1">
      <alignment horizontal="center" vertical="center" wrapText="1"/>
      <protection/>
    </xf>
    <xf numFmtId="0" fontId="22" fillId="0" borderId="0" xfId="67" applyFont="1" applyFill="1" applyAlignment="1">
      <alignment horizontal="center" wrapText="1"/>
      <protection/>
    </xf>
    <xf numFmtId="0" fontId="24" fillId="0" borderId="0" xfId="67" applyFont="1" applyFill="1" applyAlignment="1">
      <alignment horizontal="center"/>
      <protection/>
    </xf>
    <xf numFmtId="0" fontId="25" fillId="0" borderId="44" xfId="67" applyFont="1" applyFill="1" applyBorder="1" applyAlignment="1">
      <alignment horizontal="center"/>
      <protection/>
    </xf>
    <xf numFmtId="0" fontId="25" fillId="0" borderId="45" xfId="67" applyFont="1" applyFill="1" applyBorder="1" applyAlignment="1">
      <alignment horizontal="center"/>
      <protection/>
    </xf>
    <xf numFmtId="14" fontId="26" fillId="0" borderId="46" xfId="48" applyNumberFormat="1" applyFont="1" applyBorder="1" applyAlignment="1">
      <alignment horizontal="center" vertical="center" wrapText="1"/>
      <protection/>
    </xf>
    <xf numFmtId="14" fontId="26" fillId="0" borderId="47" xfId="48" applyNumberFormat="1" applyFont="1" applyBorder="1" applyAlignment="1">
      <alignment horizontal="center" vertical="center" wrapText="1"/>
      <protection/>
    </xf>
    <xf numFmtId="2" fontId="26" fillId="0" borderId="48" xfId="67" applyNumberFormat="1" applyFont="1" applyFill="1" applyBorder="1" applyAlignment="1">
      <alignment horizontal="center" vertical="center" wrapText="1"/>
      <protection/>
    </xf>
    <xf numFmtId="2" fontId="26" fillId="0" borderId="49" xfId="67" applyNumberFormat="1" applyFont="1" applyFill="1" applyBorder="1" applyAlignment="1">
      <alignment horizontal="center" vertical="center" wrapText="1"/>
      <protection/>
    </xf>
    <xf numFmtId="0" fontId="30" fillId="0" borderId="0" xfId="67" applyFont="1" applyFill="1" applyAlignment="1">
      <alignment horizontal="center" vertical="center" wrapText="1"/>
      <protection/>
    </xf>
    <xf numFmtId="0" fontId="24" fillId="0" borderId="0" xfId="67" applyFont="1" applyFill="1" applyAlignment="1">
      <alignment horizontal="center" wrapText="1"/>
      <protection/>
    </xf>
    <xf numFmtId="0" fontId="25" fillId="0" borderId="50" xfId="67" applyFont="1" applyFill="1" applyBorder="1" applyAlignment="1">
      <alignment horizontal="center"/>
      <protection/>
    </xf>
    <xf numFmtId="0" fontId="25" fillId="0" borderId="23" xfId="67" applyFont="1" applyFill="1" applyBorder="1" applyAlignment="1">
      <alignment horizontal="center"/>
      <protection/>
    </xf>
    <xf numFmtId="0" fontId="22" fillId="0" borderId="46" xfId="67" applyFont="1" applyFill="1" applyBorder="1" applyAlignment="1">
      <alignment horizontal="center" vertical="center" wrapText="1"/>
      <protection/>
    </xf>
    <xf numFmtId="0" fontId="22" fillId="0" borderId="47" xfId="67" applyFont="1" applyFill="1" applyBorder="1" applyAlignment="1">
      <alignment horizontal="center" vertical="center" wrapText="1"/>
      <protection/>
    </xf>
    <xf numFmtId="0" fontId="22" fillId="0" borderId="48" xfId="67" applyFont="1" applyFill="1" applyBorder="1" applyAlignment="1">
      <alignment horizontal="center" vertical="center" wrapText="1"/>
      <protection/>
    </xf>
    <xf numFmtId="0" fontId="22" fillId="0" borderId="49" xfId="67" applyFont="1" applyFill="1" applyBorder="1" applyAlignment="1">
      <alignment horizontal="center" vertical="center" wrapText="1"/>
      <protection/>
    </xf>
    <xf numFmtId="0" fontId="52" fillId="0" borderId="0" xfId="60" applyFont="1" applyAlignment="1">
      <alignment horizontal="center" vertical="center"/>
      <protection/>
    </xf>
    <xf numFmtId="0" fontId="52" fillId="0" borderId="0" xfId="60" applyFont="1" applyFill="1" applyBorder="1" applyAlignment="1">
      <alignment horizontal="center" vertical="center" wrapText="1"/>
      <protection/>
    </xf>
    <xf numFmtId="0" fontId="5" fillId="0" borderId="10" xfId="60" applyFont="1" applyFill="1" applyBorder="1" applyAlignment="1">
      <alignment horizontal="center" vertical="center" wrapText="1"/>
      <protection/>
    </xf>
    <xf numFmtId="0" fontId="12" fillId="0" borderId="10" xfId="60" applyFont="1" applyFill="1" applyBorder="1" applyAlignment="1">
      <alignment horizontal="center" vertical="center"/>
      <protection/>
    </xf>
    <xf numFmtId="0" fontId="12" fillId="0" borderId="27" xfId="60" applyFont="1" applyFill="1" applyBorder="1" applyAlignment="1">
      <alignment horizontal="center" vertical="center"/>
      <protection/>
    </xf>
    <xf numFmtId="0" fontId="12" fillId="0" borderId="43" xfId="60" applyFont="1" applyFill="1" applyBorder="1" applyAlignment="1">
      <alignment horizontal="center" vertical="center"/>
      <protection/>
    </xf>
    <xf numFmtId="181" fontId="12" fillId="0" borderId="27" xfId="60" applyNumberFormat="1" applyFont="1" applyFill="1" applyBorder="1" applyAlignment="1">
      <alignment horizontal="center" vertical="center"/>
      <protection/>
    </xf>
    <xf numFmtId="181" fontId="12" fillId="0" borderId="43" xfId="60" applyNumberFormat="1" applyFont="1" applyFill="1" applyBorder="1" applyAlignment="1">
      <alignment horizontal="center" vertical="center"/>
      <protection/>
    </xf>
    <xf numFmtId="0" fontId="9" fillId="0" borderId="51" xfId="60" applyFont="1" applyFill="1" applyBorder="1" applyAlignment="1">
      <alignment horizontal="left" vertical="center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51" fillId="0" borderId="52" xfId="60" applyFont="1" applyFill="1" applyBorder="1" applyAlignment="1">
      <alignment horizontal="center" vertical="center" wrapText="1"/>
      <protection/>
    </xf>
    <xf numFmtId="0" fontId="51" fillId="0" borderId="51" xfId="60" applyFont="1" applyFill="1" applyBorder="1" applyAlignment="1">
      <alignment horizontal="center" vertical="center" wrapText="1"/>
      <protection/>
    </xf>
    <xf numFmtId="0" fontId="51" fillId="0" borderId="53" xfId="60" applyFont="1" applyFill="1" applyBorder="1" applyAlignment="1">
      <alignment horizontal="center" vertical="center" wrapText="1"/>
      <protection/>
    </xf>
    <xf numFmtId="0" fontId="14" fillId="0" borderId="10" xfId="60" applyFont="1" applyFill="1" applyBorder="1" applyAlignment="1">
      <alignment horizontal="center" vertical="center" wrapText="1"/>
      <protection/>
    </xf>
    <xf numFmtId="1" fontId="36" fillId="0" borderId="0" xfId="61" applyNumberFormat="1" applyFont="1" applyFill="1" applyAlignment="1" applyProtection="1">
      <alignment horizontal="center"/>
      <protection locked="0"/>
    </xf>
    <xf numFmtId="1" fontId="36" fillId="0" borderId="29" xfId="61" applyNumberFormat="1" applyFont="1" applyFill="1" applyBorder="1" applyAlignment="1" applyProtection="1">
      <alignment horizontal="center" vertical="center"/>
      <protection locked="0"/>
    </xf>
    <xf numFmtId="1" fontId="12" fillId="0" borderId="52" xfId="61" applyNumberFormat="1" applyFont="1" applyFill="1" applyBorder="1" applyAlignment="1" applyProtection="1">
      <alignment horizontal="center" vertical="center" wrapText="1"/>
      <protection/>
    </xf>
    <xf numFmtId="1" fontId="12" fillId="0" borderId="51" xfId="61" applyNumberFormat="1" applyFont="1" applyFill="1" applyBorder="1" applyAlignment="1" applyProtection="1">
      <alignment horizontal="center" vertical="center" wrapText="1"/>
      <protection/>
    </xf>
    <xf numFmtId="1" fontId="12" fillId="0" borderId="53" xfId="61" applyNumberFormat="1" applyFont="1" applyFill="1" applyBorder="1" applyAlignment="1" applyProtection="1">
      <alignment horizontal="center" vertical="center" wrapText="1"/>
      <protection/>
    </xf>
    <xf numFmtId="1" fontId="12" fillId="0" borderId="54" xfId="61" applyNumberFormat="1" applyFont="1" applyFill="1" applyBorder="1" applyAlignment="1" applyProtection="1">
      <alignment horizontal="center" vertical="center" wrapText="1"/>
      <protection/>
    </xf>
    <xf numFmtId="1" fontId="12" fillId="0" borderId="0" xfId="61" applyNumberFormat="1" applyFont="1" applyFill="1" applyBorder="1" applyAlignment="1" applyProtection="1">
      <alignment horizontal="center" vertical="center" wrapText="1"/>
      <protection/>
    </xf>
    <xf numFmtId="1" fontId="12" fillId="0" borderId="55" xfId="61" applyNumberFormat="1" applyFont="1" applyFill="1" applyBorder="1" applyAlignment="1" applyProtection="1">
      <alignment horizontal="center" vertical="center" wrapText="1"/>
      <protection/>
    </xf>
    <xf numFmtId="1" fontId="12" fillId="0" borderId="35" xfId="61" applyNumberFormat="1" applyFont="1" applyFill="1" applyBorder="1" applyAlignment="1" applyProtection="1">
      <alignment horizontal="center" vertical="center" wrapText="1"/>
      <protection/>
    </xf>
    <xf numFmtId="1" fontId="12" fillId="0" borderId="29" xfId="61" applyNumberFormat="1" applyFont="1" applyFill="1" applyBorder="1" applyAlignment="1" applyProtection="1">
      <alignment horizontal="center" vertical="center" wrapText="1"/>
      <protection/>
    </xf>
    <xf numFmtId="1" fontId="12" fillId="0" borderId="56" xfId="61" applyNumberFormat="1" applyFont="1" applyFill="1" applyBorder="1" applyAlignment="1" applyProtection="1">
      <alignment horizontal="center" vertical="center" wrapText="1"/>
      <protection/>
    </xf>
    <xf numFmtId="1" fontId="15" fillId="0" borderId="10" xfId="61" applyNumberFormat="1" applyFont="1" applyFill="1" applyBorder="1" applyAlignment="1" applyProtection="1">
      <alignment horizontal="center" vertical="center" wrapText="1"/>
      <protection/>
    </xf>
    <xf numFmtId="1" fontId="14" fillId="0" borderId="10" xfId="61" applyNumberFormat="1" applyFont="1" applyFill="1" applyBorder="1" applyAlignment="1" applyProtection="1">
      <alignment horizontal="center" vertical="center" wrapText="1"/>
      <protection/>
    </xf>
    <xf numFmtId="1" fontId="14" fillId="0" borderId="31" xfId="61" applyNumberFormat="1" applyFont="1" applyFill="1" applyBorder="1" applyAlignment="1" applyProtection="1">
      <alignment horizontal="center" vertical="center" wrapText="1"/>
      <protection/>
    </xf>
    <xf numFmtId="1" fontId="14" fillId="0" borderId="11" xfId="61" applyNumberFormat="1" applyFont="1" applyFill="1" applyBorder="1" applyAlignment="1" applyProtection="1">
      <alignment horizontal="center" vertical="center" wrapText="1"/>
      <protection/>
    </xf>
    <xf numFmtId="1" fontId="2" fillId="0" borderId="31" xfId="61" applyNumberFormat="1" applyFont="1" applyFill="1" applyBorder="1" applyAlignment="1" applyProtection="1">
      <alignment horizontal="center"/>
      <protection/>
    </xf>
    <xf numFmtId="1" fontId="2" fillId="0" borderId="28" xfId="61" applyNumberFormat="1" applyFont="1" applyFill="1" applyBorder="1" applyAlignment="1" applyProtection="1">
      <alignment horizontal="center"/>
      <protection/>
    </xf>
    <xf numFmtId="1" fontId="2" fillId="0" borderId="11" xfId="61" applyNumberFormat="1" applyFont="1" applyFill="1" applyBorder="1" applyAlignment="1" applyProtection="1">
      <alignment horizontal="center"/>
      <protection/>
    </xf>
    <xf numFmtId="1" fontId="12" fillId="0" borderId="10" xfId="61" applyNumberFormat="1" applyFont="1" applyFill="1" applyBorder="1" applyAlignment="1" applyProtection="1">
      <alignment horizontal="center" vertical="center" wrapText="1"/>
      <protection/>
    </xf>
    <xf numFmtId="1" fontId="12" fillId="0" borderId="31" xfId="61" applyNumberFormat="1" applyFont="1" applyFill="1" applyBorder="1" applyAlignment="1" applyProtection="1">
      <alignment horizontal="center" vertical="center" wrapText="1"/>
      <protection/>
    </xf>
    <xf numFmtId="1" fontId="15" fillId="0" borderId="27" xfId="61" applyNumberFormat="1" applyFont="1" applyFill="1" applyBorder="1" applyAlignment="1" applyProtection="1">
      <alignment horizontal="center" vertical="center" wrapText="1"/>
      <protection/>
    </xf>
    <xf numFmtId="1" fontId="15" fillId="0" borderId="43" xfId="61" applyNumberFormat="1" applyFont="1" applyFill="1" applyBorder="1" applyAlignment="1" applyProtection="1">
      <alignment horizontal="center" vertical="center" wrapText="1"/>
      <protection/>
    </xf>
    <xf numFmtId="1" fontId="12" fillId="0" borderId="11" xfId="61" applyNumberFormat="1" applyFont="1" applyFill="1" applyBorder="1" applyAlignment="1" applyProtection="1">
      <alignment horizontal="center" vertical="center" wrapText="1"/>
      <protection/>
    </xf>
    <xf numFmtId="1" fontId="12" fillId="0" borderId="43" xfId="61" applyNumberFormat="1" applyFont="1" applyFill="1" applyBorder="1" applyAlignment="1" applyProtection="1">
      <alignment horizontal="center" vertical="center" wrapText="1"/>
      <protection/>
    </xf>
    <xf numFmtId="1" fontId="11" fillId="0" borderId="10" xfId="61" applyNumberFormat="1" applyFont="1" applyFill="1" applyBorder="1" applyAlignment="1" applyProtection="1">
      <alignment horizontal="center" vertical="center" wrapText="1"/>
      <protection/>
    </xf>
    <xf numFmtId="1" fontId="16" fillId="0" borderId="10" xfId="61" applyNumberFormat="1" applyFont="1" applyFill="1" applyBorder="1" applyAlignment="1" applyProtection="1">
      <alignment horizontal="center" vertical="center" wrapText="1"/>
      <protection/>
    </xf>
    <xf numFmtId="1" fontId="12" fillId="0" borderId="10" xfId="61" applyNumberFormat="1" applyFont="1" applyFill="1" applyBorder="1" applyAlignment="1" applyProtection="1">
      <alignment horizontal="center" vertical="center" wrapText="1"/>
      <protection locked="0"/>
    </xf>
    <xf numFmtId="1" fontId="12" fillId="0" borderId="27" xfId="61" applyNumberFormat="1" applyFont="1" applyFill="1" applyBorder="1" applyAlignment="1" applyProtection="1">
      <alignment horizontal="center" vertical="center" wrapText="1"/>
      <protection/>
    </xf>
    <xf numFmtId="1" fontId="12" fillId="0" borderId="57" xfId="61" applyNumberFormat="1" applyFont="1" applyFill="1" applyBorder="1" applyAlignment="1" applyProtection="1">
      <alignment horizontal="center" vertical="center" wrapText="1"/>
      <protection/>
    </xf>
    <xf numFmtId="1" fontId="15" fillId="0" borderId="52" xfId="61" applyNumberFormat="1" applyFont="1" applyFill="1" applyBorder="1" applyAlignment="1" applyProtection="1">
      <alignment horizontal="center" vertical="center" wrapText="1"/>
      <protection/>
    </xf>
    <xf numFmtId="1" fontId="15" fillId="0" borderId="53" xfId="61" applyNumberFormat="1" applyFont="1" applyFill="1" applyBorder="1" applyAlignment="1" applyProtection="1">
      <alignment horizontal="center" vertical="center" wrapText="1"/>
      <protection/>
    </xf>
    <xf numFmtId="180" fontId="27" fillId="0" borderId="58" xfId="57" applyNumberFormat="1" applyFont="1" applyFill="1" applyBorder="1" applyAlignment="1">
      <alignment horizontal="center" vertical="center"/>
      <protection/>
    </xf>
    <xf numFmtId="180" fontId="27" fillId="0" borderId="14" xfId="57" applyNumberFormat="1" applyFont="1" applyFill="1" applyBorder="1" applyAlignment="1">
      <alignment horizontal="center" vertical="center"/>
      <protection/>
    </xf>
    <xf numFmtId="180" fontId="27" fillId="0" borderId="59" xfId="57" applyNumberFormat="1" applyFont="1" applyFill="1" applyBorder="1" applyAlignment="1">
      <alignment horizontal="center" vertical="center"/>
      <protection/>
    </xf>
    <xf numFmtId="180" fontId="27" fillId="0" borderId="60" xfId="57" applyNumberFormat="1" applyFont="1" applyFill="1" applyBorder="1" applyAlignment="1">
      <alignment horizontal="center" vertical="center"/>
      <protection/>
    </xf>
    <xf numFmtId="180" fontId="34" fillId="0" borderId="61" xfId="57" applyNumberFormat="1" applyFont="1" applyFill="1" applyBorder="1" applyAlignment="1">
      <alignment horizontal="center" vertical="center"/>
      <protection/>
    </xf>
    <xf numFmtId="180" fontId="34" fillId="0" borderId="15" xfId="57" applyNumberFormat="1" applyFont="1" applyFill="1" applyBorder="1" applyAlignment="1">
      <alignment horizontal="center" vertical="center"/>
      <protection/>
    </xf>
    <xf numFmtId="180" fontId="34" fillId="0" borderId="62" xfId="57" applyNumberFormat="1" applyFont="1" applyFill="1" applyBorder="1" applyAlignment="1">
      <alignment horizontal="center" vertical="center"/>
      <protection/>
    </xf>
    <xf numFmtId="180" fontId="34" fillId="0" borderId="11" xfId="57" applyNumberFormat="1" applyFont="1" applyFill="1" applyBorder="1" applyAlignment="1">
      <alignment horizontal="center" vertical="center"/>
      <protection/>
    </xf>
    <xf numFmtId="180" fontId="27" fillId="0" borderId="63" xfId="57" applyNumberFormat="1" applyFont="1" applyFill="1" applyBorder="1" applyAlignment="1">
      <alignment horizontal="center" vertical="center"/>
      <protection/>
    </xf>
    <xf numFmtId="180" fontId="27" fillId="0" borderId="16" xfId="57" applyNumberFormat="1" applyFont="1" applyFill="1" applyBorder="1" applyAlignment="1">
      <alignment horizontal="center" vertical="center"/>
      <protection/>
    </xf>
    <xf numFmtId="180" fontId="27" fillId="0" borderId="64" xfId="57" applyNumberFormat="1" applyFont="1" applyFill="1" applyBorder="1" applyAlignment="1">
      <alignment horizontal="center" vertical="center"/>
      <protection/>
    </xf>
    <xf numFmtId="180" fontId="27" fillId="0" borderId="32" xfId="57" applyNumberFormat="1" applyFont="1" applyFill="1" applyBorder="1" applyAlignment="1">
      <alignment horizontal="center" vertical="center"/>
      <protection/>
    </xf>
    <xf numFmtId="180" fontId="34" fillId="0" borderId="65" xfId="57" applyNumberFormat="1" applyFont="1" applyFill="1" applyBorder="1" applyAlignment="1">
      <alignment horizontal="center" vertical="center"/>
      <protection/>
    </xf>
    <xf numFmtId="180" fontId="34" fillId="0" borderId="17" xfId="57" applyNumberFormat="1" applyFont="1" applyFill="1" applyBorder="1" applyAlignment="1">
      <alignment horizontal="center" vertical="center"/>
      <protection/>
    </xf>
    <xf numFmtId="180" fontId="34" fillId="0" borderId="66" xfId="57" applyNumberFormat="1" applyFont="1" applyFill="1" applyBorder="1" applyAlignment="1">
      <alignment horizontal="center" vertical="center"/>
      <protection/>
    </xf>
    <xf numFmtId="180" fontId="34" fillId="0" borderId="34" xfId="57" applyNumberFormat="1" applyFont="1" applyFill="1" applyBorder="1" applyAlignment="1">
      <alignment horizontal="center" vertical="center"/>
      <protection/>
    </xf>
    <xf numFmtId="180" fontId="27" fillId="0" borderId="67" xfId="57" applyNumberFormat="1" applyFont="1" applyFill="1" applyBorder="1" applyAlignment="1">
      <alignment horizontal="center" vertical="center"/>
      <protection/>
    </xf>
    <xf numFmtId="180" fontId="27" fillId="0" borderId="18" xfId="57" applyNumberFormat="1" applyFont="1" applyFill="1" applyBorder="1" applyAlignment="1">
      <alignment horizontal="center" vertical="center"/>
      <protection/>
    </xf>
    <xf numFmtId="180" fontId="27" fillId="0" borderId="68" xfId="57" applyNumberFormat="1" applyFont="1" applyFill="1" applyBorder="1" applyAlignment="1">
      <alignment horizontal="center" vertical="center"/>
      <protection/>
    </xf>
    <xf numFmtId="180" fontId="27" fillId="0" borderId="30" xfId="57" applyNumberFormat="1" applyFont="1" applyFill="1" applyBorder="1" applyAlignment="1">
      <alignment horizontal="center" vertical="center"/>
      <protection/>
    </xf>
    <xf numFmtId="1" fontId="15" fillId="0" borderId="11" xfId="61" applyNumberFormat="1" applyFont="1" applyFill="1" applyBorder="1" applyAlignment="1" applyProtection="1">
      <alignment vertical="center" wrapText="1"/>
      <protection/>
    </xf>
    <xf numFmtId="180" fontId="18" fillId="0" borderId="10" xfId="66" applyNumberFormat="1" applyFont="1" applyFill="1" applyBorder="1" applyAlignment="1">
      <alignment horizontal="center" vertical="center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 3" xfId="48"/>
    <cellStyle name="Звичайний 3 2 3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 2" xfId="58"/>
    <cellStyle name="Обычный 5 3" xfId="59"/>
    <cellStyle name="Обычный 6 3" xfId="60"/>
    <cellStyle name="Обычный_06" xfId="61"/>
    <cellStyle name="Обычный_09_Професійний склад" xfId="62"/>
    <cellStyle name="Обычный_12 Зинкевич" xfId="63"/>
    <cellStyle name="Обычный_27.08.2013" xfId="64"/>
    <cellStyle name="Обычный_TБЛ-12~1" xfId="65"/>
    <cellStyle name="Обычный_Кількість безробітних - 04.04" xfId="66"/>
    <cellStyle name="Обычный_Форма7Н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externalLink" Target="externalLinks/externalLink9.xml" /><Relationship Id="rId19" Type="http://schemas.openxmlformats.org/officeDocument/2006/relationships/externalLink" Target="externalLinks/externalLink10.xml" /><Relationship Id="rId20" Type="http://schemas.openxmlformats.org/officeDocument/2006/relationships/externalLink" Target="externalLinks/externalLink1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10484100\NetExchange\Users\MAKARE~1.ES\AppData\Local\Temp\Rar$DI00.418\23062014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2306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10484100\NetExchange\Users\MAKARE~1.ES\AppData\Local\Temp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Local\Temp\Rar$DI00.418\&#1060;&#1080;&#1083;&#1100;&#1090;&#1088;_1908&#1086;&#1073;&#1083;&#1110;&#1082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K22"/>
  <sheetViews>
    <sheetView tabSelected="1" view="pageBreakPreview" zoomScale="80" zoomScaleSheetLayoutView="80" zoomScalePageLayoutView="0" workbookViewId="0" topLeftCell="A1">
      <selection activeCell="A5" sqref="A5"/>
    </sheetView>
  </sheetViews>
  <sheetFormatPr defaultColWidth="7.8515625" defaultRowHeight="15"/>
  <cols>
    <col min="1" max="1" width="33.421875" style="57" customWidth="1"/>
    <col min="2" max="2" width="10.7109375" style="63" customWidth="1"/>
    <col min="3" max="3" width="11.421875" style="63" customWidth="1"/>
    <col min="4" max="4" width="10.421875" style="57" customWidth="1"/>
    <col min="5" max="5" width="11.28125" style="57" customWidth="1"/>
    <col min="6" max="6" width="12.7109375" style="57" customWidth="1"/>
    <col min="7" max="7" width="12.00390625" style="57" customWidth="1"/>
    <col min="8" max="8" width="8.57421875" style="57" customWidth="1"/>
    <col min="9" max="11" width="9.140625" style="57" customWidth="1"/>
    <col min="12" max="16384" width="7.8515625" style="57" customWidth="1"/>
  </cols>
  <sheetData>
    <row r="1" spans="1:11" ht="49.5" customHeight="1">
      <c r="A1" s="221" t="s">
        <v>176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</row>
    <row r="2" spans="1:11" ht="38.25" customHeight="1" thickBot="1">
      <c r="A2" s="222" t="s">
        <v>76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s="60" customFormat="1" ht="39" customHeight="1" thickTop="1">
      <c r="A3" s="59"/>
      <c r="B3" s="223" t="s">
        <v>78</v>
      </c>
      <c r="C3" s="224"/>
      <c r="D3" s="225" t="s">
        <v>79</v>
      </c>
      <c r="E3" s="226"/>
      <c r="F3" s="225" t="s">
        <v>80</v>
      </c>
      <c r="G3" s="226"/>
      <c r="H3" s="225" t="s">
        <v>81</v>
      </c>
      <c r="I3" s="226"/>
      <c r="J3" s="225" t="s">
        <v>82</v>
      </c>
      <c r="K3" s="227"/>
    </row>
    <row r="4" spans="1:11" s="60" customFormat="1" ht="40.5" customHeight="1" thickBot="1">
      <c r="A4" s="61"/>
      <c r="B4" s="89" t="s">
        <v>4</v>
      </c>
      <c r="C4" s="90" t="s">
        <v>167</v>
      </c>
      <c r="D4" s="89" t="s">
        <v>4</v>
      </c>
      <c r="E4" s="90" t="s">
        <v>167</v>
      </c>
      <c r="F4" s="89" t="s">
        <v>4</v>
      </c>
      <c r="G4" s="90" t="s">
        <v>167</v>
      </c>
      <c r="H4" s="89" t="s">
        <v>4</v>
      </c>
      <c r="I4" s="90" t="s">
        <v>167</v>
      </c>
      <c r="J4" s="89" t="s">
        <v>4</v>
      </c>
      <c r="K4" s="91" t="s">
        <v>167</v>
      </c>
    </row>
    <row r="5" spans="1:11" s="60" customFormat="1" ht="63" customHeight="1" thickTop="1">
      <c r="A5" s="83" t="s">
        <v>93</v>
      </c>
      <c r="B5" s="301">
        <v>17830.6</v>
      </c>
      <c r="C5" s="302">
        <v>17883.6</v>
      </c>
      <c r="D5" s="301">
        <v>12233.6</v>
      </c>
      <c r="E5" s="302">
        <v>12320.4</v>
      </c>
      <c r="F5" s="301">
        <v>5597</v>
      </c>
      <c r="G5" s="302">
        <v>5563.2</v>
      </c>
      <c r="H5" s="303">
        <v>8425.6</v>
      </c>
      <c r="I5" s="302">
        <v>8543.7</v>
      </c>
      <c r="J5" s="303">
        <v>9405</v>
      </c>
      <c r="K5" s="304">
        <v>9339.9</v>
      </c>
    </row>
    <row r="6" spans="1:11" s="60" customFormat="1" ht="48.75" customHeight="1">
      <c r="A6" s="84" t="s">
        <v>92</v>
      </c>
      <c r="B6" s="305">
        <v>61.9</v>
      </c>
      <c r="C6" s="306">
        <v>62.4</v>
      </c>
      <c r="D6" s="305">
        <v>62.7</v>
      </c>
      <c r="E6" s="306">
        <v>63.5</v>
      </c>
      <c r="F6" s="305">
        <v>60.3</v>
      </c>
      <c r="G6" s="306">
        <v>60.1</v>
      </c>
      <c r="H6" s="307">
        <v>55.7</v>
      </c>
      <c r="I6" s="306">
        <v>56.7</v>
      </c>
      <c r="J6" s="307">
        <v>68.8</v>
      </c>
      <c r="K6" s="308">
        <v>68.6</v>
      </c>
    </row>
    <row r="7" spans="1:11" s="60" customFormat="1" ht="57" customHeight="1">
      <c r="A7" s="85" t="s">
        <v>94</v>
      </c>
      <c r="B7" s="309">
        <v>16120.9</v>
      </c>
      <c r="C7" s="310">
        <v>16283.2</v>
      </c>
      <c r="D7" s="309">
        <v>11108.5</v>
      </c>
      <c r="E7" s="310">
        <v>11254.4</v>
      </c>
      <c r="F7" s="309">
        <v>5012.4</v>
      </c>
      <c r="G7" s="310">
        <v>5028.8</v>
      </c>
      <c r="H7" s="311">
        <v>7775.8</v>
      </c>
      <c r="I7" s="310">
        <v>7898.1</v>
      </c>
      <c r="J7" s="311">
        <v>8345.1</v>
      </c>
      <c r="K7" s="312">
        <v>8385.1</v>
      </c>
    </row>
    <row r="8" spans="1:11" s="60" customFormat="1" ht="54.75" customHeight="1">
      <c r="A8" s="86" t="s">
        <v>91</v>
      </c>
      <c r="B8" s="313">
        <v>56</v>
      </c>
      <c r="C8" s="314">
        <v>56.8</v>
      </c>
      <c r="D8" s="313">
        <v>56.9</v>
      </c>
      <c r="E8" s="314">
        <v>58</v>
      </c>
      <c r="F8" s="313">
        <v>54</v>
      </c>
      <c r="G8" s="314">
        <v>54.4</v>
      </c>
      <c r="H8" s="315">
        <v>51.4</v>
      </c>
      <c r="I8" s="314">
        <v>52.4</v>
      </c>
      <c r="J8" s="315">
        <v>61.1</v>
      </c>
      <c r="K8" s="316">
        <v>61.6</v>
      </c>
    </row>
    <row r="9" spans="1:11" s="60" customFormat="1" ht="70.5" customHeight="1">
      <c r="A9" s="87" t="s">
        <v>100</v>
      </c>
      <c r="B9" s="317">
        <v>1709.7</v>
      </c>
      <c r="C9" s="318">
        <v>1600.4</v>
      </c>
      <c r="D9" s="317">
        <v>1125.1</v>
      </c>
      <c r="E9" s="318">
        <v>1066</v>
      </c>
      <c r="F9" s="317">
        <v>584.6</v>
      </c>
      <c r="G9" s="318">
        <v>534.4</v>
      </c>
      <c r="H9" s="319">
        <v>649.8</v>
      </c>
      <c r="I9" s="318">
        <v>645.6</v>
      </c>
      <c r="J9" s="319">
        <v>1059.9</v>
      </c>
      <c r="K9" s="320">
        <v>954.8</v>
      </c>
    </row>
    <row r="10" spans="1:11" s="60" customFormat="1" ht="60.75" customHeight="1">
      <c r="A10" s="88" t="s">
        <v>95</v>
      </c>
      <c r="B10" s="305">
        <v>9.6</v>
      </c>
      <c r="C10" s="306">
        <v>8.9</v>
      </c>
      <c r="D10" s="305">
        <v>9.2</v>
      </c>
      <c r="E10" s="306">
        <v>8.7</v>
      </c>
      <c r="F10" s="305">
        <v>10.4</v>
      </c>
      <c r="G10" s="306">
        <v>9.6</v>
      </c>
      <c r="H10" s="307">
        <v>7.7</v>
      </c>
      <c r="I10" s="306">
        <v>7.6</v>
      </c>
      <c r="J10" s="307">
        <v>11.3</v>
      </c>
      <c r="K10" s="308">
        <v>10.2</v>
      </c>
    </row>
    <row r="11" spans="1:11" s="65" customFormat="1" ht="15.75">
      <c r="A11" s="62"/>
      <c r="B11" s="62"/>
      <c r="C11" s="63"/>
      <c r="D11" s="62"/>
      <c r="E11" s="62"/>
      <c r="F11" s="64"/>
      <c r="G11" s="62"/>
      <c r="H11" s="62"/>
      <c r="I11" s="62"/>
      <c r="J11" s="62"/>
      <c r="K11" s="62"/>
    </row>
    <row r="12" spans="1:11" s="67" customFormat="1" ht="12" customHeight="1">
      <c r="A12" s="66"/>
      <c r="B12" s="66"/>
      <c r="C12" s="63"/>
      <c r="D12" s="66"/>
      <c r="E12" s="66"/>
      <c r="F12" s="64"/>
      <c r="G12" s="66"/>
      <c r="H12" s="66"/>
      <c r="I12" s="66"/>
      <c r="J12" s="66"/>
      <c r="K12" s="66"/>
    </row>
    <row r="13" spans="1:6" ht="15.75">
      <c r="A13" s="68"/>
      <c r="F13" s="64"/>
    </row>
    <row r="14" spans="1:6" ht="15.75">
      <c r="A14" s="68"/>
      <c r="F14" s="64"/>
    </row>
    <row r="15" spans="1:6" ht="15.75">
      <c r="A15" s="68"/>
      <c r="F15" s="64"/>
    </row>
    <row r="16" spans="1:6" ht="15.75">
      <c r="A16" s="68"/>
      <c r="F16" s="69"/>
    </row>
    <row r="17" spans="1:6" ht="15.75">
      <c r="A17" s="68"/>
      <c r="F17" s="70"/>
    </row>
    <row r="18" spans="1:6" ht="15.75">
      <c r="A18" s="68"/>
      <c r="F18" s="64"/>
    </row>
    <row r="19" spans="1:6" ht="15.75">
      <c r="A19" s="68"/>
      <c r="F19" s="64"/>
    </row>
    <row r="20" spans="1:6" ht="15.75">
      <c r="A20" s="68"/>
      <c r="F20" s="64"/>
    </row>
    <row r="21" spans="1:6" ht="15.75">
      <c r="A21" s="68"/>
      <c r="F21" s="64"/>
    </row>
    <row r="22" ht="15">
      <c r="A22" s="68"/>
    </row>
  </sheetData>
  <sheetProtection/>
  <mergeCells count="7">
    <mergeCell ref="A1:K1"/>
    <mergeCell ref="A2:K2"/>
    <mergeCell ref="B3:C3"/>
    <mergeCell ref="D3:E3"/>
    <mergeCell ref="F3:G3"/>
    <mergeCell ref="H3:I3"/>
    <mergeCell ref="J3:K3"/>
  </mergeCells>
  <printOptions horizontalCentered="1"/>
  <pageMargins left="0.24" right="0.17" top="0.46" bottom="0.1968503937007874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I38"/>
  <sheetViews>
    <sheetView view="pageBreakPreview" zoomScale="78" zoomScaleNormal="75" zoomScaleSheetLayoutView="78" zoomScalePageLayoutView="0" workbookViewId="0" topLeftCell="A1">
      <pane xSplit="1" ySplit="8" topLeftCell="B9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M27" sqref="M27"/>
    </sheetView>
  </sheetViews>
  <sheetFormatPr defaultColWidth="8.28125" defaultRowHeight="15"/>
  <cols>
    <col min="1" max="1" width="20.8515625" style="72" customWidth="1"/>
    <col min="2" max="2" width="16.421875" style="72" customWidth="1"/>
    <col min="3" max="3" width="14.421875" style="72" customWidth="1"/>
    <col min="4" max="4" width="14.00390625" style="72" customWidth="1"/>
    <col min="5" max="5" width="13.28125" style="72" customWidth="1"/>
    <col min="6" max="6" width="12.7109375" style="72" customWidth="1"/>
    <col min="7" max="7" width="12.00390625" style="72" customWidth="1"/>
    <col min="8" max="8" width="12.57421875" style="72" customWidth="1"/>
    <col min="9" max="9" width="13.7109375" style="72" customWidth="1"/>
    <col min="10" max="243" width="9.140625" style="72" customWidth="1"/>
    <col min="244" max="244" width="18.57421875" style="72" customWidth="1"/>
    <col min="245" max="245" width="11.57421875" style="72" customWidth="1"/>
    <col min="246" max="246" width="11.00390625" style="72" customWidth="1"/>
    <col min="247" max="16384" width="8.28125" style="72" customWidth="1"/>
  </cols>
  <sheetData>
    <row r="1" spans="1:9" s="71" customFormat="1" ht="18" customHeight="1">
      <c r="A1" s="228" t="s">
        <v>168</v>
      </c>
      <c r="B1" s="228"/>
      <c r="C1" s="228"/>
      <c r="D1" s="228"/>
      <c r="E1" s="228"/>
      <c r="F1" s="228"/>
      <c r="G1" s="228"/>
      <c r="H1" s="228"/>
      <c r="I1" s="228"/>
    </row>
    <row r="2" spans="1:9" s="71" customFormat="1" ht="18.75" customHeight="1">
      <c r="A2" s="228" t="s">
        <v>177</v>
      </c>
      <c r="B2" s="228"/>
      <c r="C2" s="228"/>
      <c r="D2" s="228"/>
      <c r="E2" s="228"/>
      <c r="F2" s="228"/>
      <c r="G2" s="228"/>
      <c r="H2" s="228"/>
      <c r="I2" s="228"/>
    </row>
    <row r="3" spans="1:9" s="71" customFormat="1" ht="14.25" customHeight="1">
      <c r="A3" s="229" t="s">
        <v>83</v>
      </c>
      <c r="B3" s="229"/>
      <c r="C3" s="229"/>
      <c r="D3" s="229"/>
      <c r="E3" s="229"/>
      <c r="F3" s="229"/>
      <c r="G3" s="229"/>
      <c r="H3" s="229"/>
      <c r="I3" s="229"/>
    </row>
    <row r="4" spans="1:9" s="71" customFormat="1" ht="9" customHeight="1" hidden="1">
      <c r="A4" s="229"/>
      <c r="B4" s="229"/>
      <c r="C4" s="229"/>
      <c r="D4" s="229"/>
      <c r="E4" s="229"/>
      <c r="F4" s="229"/>
      <c r="G4" s="229"/>
      <c r="H4" s="229"/>
      <c r="I4" s="229"/>
    </row>
    <row r="5" spans="1:9" ht="18" customHeight="1">
      <c r="A5" s="58" t="s">
        <v>77</v>
      </c>
      <c r="F5" s="230"/>
      <c r="G5" s="230"/>
      <c r="H5" s="230"/>
      <c r="I5" s="230"/>
    </row>
    <row r="6" spans="1:9" s="73" customFormat="1" ht="16.5" customHeight="1">
      <c r="A6" s="231"/>
      <c r="B6" s="232" t="s">
        <v>84</v>
      </c>
      <c r="C6" s="232"/>
      <c r="D6" s="232" t="s">
        <v>85</v>
      </c>
      <c r="E6" s="232"/>
      <c r="F6" s="232" t="s">
        <v>86</v>
      </c>
      <c r="G6" s="232"/>
      <c r="H6" s="232" t="s">
        <v>87</v>
      </c>
      <c r="I6" s="232"/>
    </row>
    <row r="7" spans="1:9" s="74" customFormat="1" ht="27.75" customHeight="1">
      <c r="A7" s="231"/>
      <c r="B7" s="82" t="s">
        <v>4</v>
      </c>
      <c r="C7" s="82" t="s">
        <v>167</v>
      </c>
      <c r="D7" s="82" t="s">
        <v>4</v>
      </c>
      <c r="E7" s="82" t="s">
        <v>167</v>
      </c>
      <c r="F7" s="82" t="s">
        <v>4</v>
      </c>
      <c r="G7" s="82" t="s">
        <v>167</v>
      </c>
      <c r="H7" s="82" t="s">
        <v>4</v>
      </c>
      <c r="I7" s="82" t="s">
        <v>167</v>
      </c>
    </row>
    <row r="8" spans="1:9" s="73" customFormat="1" ht="16.5" customHeight="1">
      <c r="A8" s="75"/>
      <c r="B8" s="233" t="s">
        <v>88</v>
      </c>
      <c r="C8" s="233"/>
      <c r="D8" s="233" t="s">
        <v>89</v>
      </c>
      <c r="E8" s="233"/>
      <c r="F8" s="233" t="s">
        <v>88</v>
      </c>
      <c r="G8" s="233"/>
      <c r="H8" s="233" t="s">
        <v>89</v>
      </c>
      <c r="I8" s="233"/>
    </row>
    <row r="9" spans="1:9" s="136" customFormat="1" ht="20.25" customHeight="1">
      <c r="A9" s="188" t="s">
        <v>21</v>
      </c>
      <c r="B9" s="189">
        <v>16120.9</v>
      </c>
      <c r="C9" s="190">
        <v>16283.2</v>
      </c>
      <c r="D9" s="191">
        <v>56</v>
      </c>
      <c r="E9" s="191">
        <v>56.8</v>
      </c>
      <c r="F9" s="190">
        <v>1709.6999999999998</v>
      </c>
      <c r="G9" s="190">
        <v>1600.4000000000003</v>
      </c>
      <c r="H9" s="191">
        <v>9.6</v>
      </c>
      <c r="I9" s="191">
        <v>8.9</v>
      </c>
    </row>
    <row r="10" spans="1:9" ht="15.75" customHeight="1">
      <c r="A10" s="76" t="s">
        <v>22</v>
      </c>
      <c r="B10" s="77">
        <v>647.7</v>
      </c>
      <c r="C10" s="77">
        <v>652.8</v>
      </c>
      <c r="D10" s="77">
        <v>55.9</v>
      </c>
      <c r="E10" s="77">
        <v>56.8</v>
      </c>
      <c r="F10" s="78">
        <v>79.1</v>
      </c>
      <c r="G10" s="78">
        <v>75.2</v>
      </c>
      <c r="H10" s="77">
        <v>10.9</v>
      </c>
      <c r="I10" s="77">
        <v>10.3</v>
      </c>
    </row>
    <row r="11" spans="1:9" ht="15.75" customHeight="1">
      <c r="A11" s="76" t="s">
        <v>23</v>
      </c>
      <c r="B11" s="77">
        <v>365.8</v>
      </c>
      <c r="C11" s="77">
        <v>369.3</v>
      </c>
      <c r="D11" s="77">
        <v>48.8</v>
      </c>
      <c r="E11" s="77">
        <v>49.3</v>
      </c>
      <c r="F11" s="78">
        <v>53</v>
      </c>
      <c r="G11" s="78">
        <v>51.2</v>
      </c>
      <c r="H11" s="77">
        <v>12.7</v>
      </c>
      <c r="I11" s="77">
        <v>12.2</v>
      </c>
    </row>
    <row r="12" spans="1:9" ht="15.75" customHeight="1">
      <c r="A12" s="76" t="s">
        <v>24</v>
      </c>
      <c r="B12" s="77">
        <v>1388.1</v>
      </c>
      <c r="C12" s="77">
        <v>1404.9</v>
      </c>
      <c r="D12" s="77">
        <v>57.9</v>
      </c>
      <c r="E12" s="77">
        <v>58.7</v>
      </c>
      <c r="F12" s="78">
        <v>128</v>
      </c>
      <c r="G12" s="78">
        <v>121.8</v>
      </c>
      <c r="H12" s="77">
        <v>8.4</v>
      </c>
      <c r="I12" s="77">
        <v>8</v>
      </c>
    </row>
    <row r="13" spans="1:9" ht="15.75" customHeight="1">
      <c r="A13" s="76" t="s">
        <v>25</v>
      </c>
      <c r="B13" s="77">
        <v>734.9</v>
      </c>
      <c r="C13" s="77">
        <v>739.8</v>
      </c>
      <c r="D13" s="77">
        <v>49.5</v>
      </c>
      <c r="E13" s="77">
        <v>49.9</v>
      </c>
      <c r="F13" s="78">
        <v>125</v>
      </c>
      <c r="G13" s="78">
        <v>121.8</v>
      </c>
      <c r="H13" s="77">
        <v>14.5</v>
      </c>
      <c r="I13" s="77">
        <v>14.1</v>
      </c>
    </row>
    <row r="14" spans="1:9" ht="15.75" customHeight="1">
      <c r="A14" s="76" t="s">
        <v>26</v>
      </c>
      <c r="B14" s="77">
        <v>499.9</v>
      </c>
      <c r="C14" s="77">
        <v>504.7</v>
      </c>
      <c r="D14" s="77">
        <v>55.3</v>
      </c>
      <c r="E14" s="77">
        <v>56.2</v>
      </c>
      <c r="F14" s="78">
        <v>63.5</v>
      </c>
      <c r="G14" s="78">
        <v>59.5</v>
      </c>
      <c r="H14" s="77">
        <v>11.3</v>
      </c>
      <c r="I14" s="77">
        <v>10.5</v>
      </c>
    </row>
    <row r="15" spans="1:9" ht="15.75" customHeight="1">
      <c r="A15" s="76" t="s">
        <v>27</v>
      </c>
      <c r="B15" s="77">
        <v>500</v>
      </c>
      <c r="C15" s="77">
        <v>502.7</v>
      </c>
      <c r="D15" s="77">
        <v>54.2</v>
      </c>
      <c r="E15" s="77">
        <v>54.6</v>
      </c>
      <c r="F15" s="78">
        <v>55.1</v>
      </c>
      <c r="G15" s="78">
        <v>53.5</v>
      </c>
      <c r="H15" s="77">
        <v>9.9</v>
      </c>
      <c r="I15" s="77">
        <v>9.6</v>
      </c>
    </row>
    <row r="16" spans="1:9" ht="15.75" customHeight="1">
      <c r="A16" s="76" t="s">
        <v>28</v>
      </c>
      <c r="B16" s="77">
        <v>724.3</v>
      </c>
      <c r="C16" s="77">
        <v>732.5</v>
      </c>
      <c r="D16" s="77">
        <v>55.5</v>
      </c>
      <c r="E16" s="77">
        <v>56.8</v>
      </c>
      <c r="F16" s="78">
        <v>86.4</v>
      </c>
      <c r="G16" s="78">
        <v>80</v>
      </c>
      <c r="H16" s="77">
        <v>10.7</v>
      </c>
      <c r="I16" s="77">
        <v>9.8</v>
      </c>
    </row>
    <row r="17" spans="1:9" ht="15.75" customHeight="1">
      <c r="A17" s="76" t="s">
        <v>29</v>
      </c>
      <c r="B17" s="77">
        <v>546.3</v>
      </c>
      <c r="C17" s="77">
        <v>555.5</v>
      </c>
      <c r="D17" s="77">
        <v>53.7</v>
      </c>
      <c r="E17" s="77">
        <v>54.6</v>
      </c>
      <c r="F17" s="78">
        <v>52.7</v>
      </c>
      <c r="G17" s="78">
        <v>49.4</v>
      </c>
      <c r="H17" s="77">
        <v>8.8</v>
      </c>
      <c r="I17" s="77">
        <v>8.2</v>
      </c>
    </row>
    <row r="18" spans="1:9" ht="15.75" customHeight="1">
      <c r="A18" s="76" t="s">
        <v>90</v>
      </c>
      <c r="B18" s="77">
        <v>744.5</v>
      </c>
      <c r="C18" s="77">
        <v>759.5</v>
      </c>
      <c r="D18" s="77">
        <v>58.3</v>
      </c>
      <c r="E18" s="77">
        <v>58.8</v>
      </c>
      <c r="F18" s="78">
        <v>51</v>
      </c>
      <c r="G18" s="78">
        <v>50</v>
      </c>
      <c r="H18" s="77">
        <v>6.4</v>
      </c>
      <c r="I18" s="77">
        <v>6.2</v>
      </c>
    </row>
    <row r="19" spans="1:9" ht="15.75" customHeight="1">
      <c r="A19" s="76" t="s">
        <v>30</v>
      </c>
      <c r="B19" s="77">
        <v>378.8</v>
      </c>
      <c r="C19" s="77">
        <v>380.5</v>
      </c>
      <c r="D19" s="77">
        <v>53.6</v>
      </c>
      <c r="E19" s="77">
        <v>54.5</v>
      </c>
      <c r="F19" s="78">
        <v>52.4</v>
      </c>
      <c r="G19" s="78">
        <v>51.1</v>
      </c>
      <c r="H19" s="77">
        <v>12.2</v>
      </c>
      <c r="I19" s="77">
        <v>11.8</v>
      </c>
    </row>
    <row r="20" spans="1:9" ht="15.75" customHeight="1">
      <c r="A20" s="76" t="s">
        <v>31</v>
      </c>
      <c r="B20" s="77">
        <v>292.5</v>
      </c>
      <c r="C20" s="77">
        <v>296.8</v>
      </c>
      <c r="D20" s="77">
        <v>54.7</v>
      </c>
      <c r="E20" s="77">
        <v>56.6</v>
      </c>
      <c r="F20" s="78">
        <v>58.3</v>
      </c>
      <c r="G20" s="78">
        <v>54.2</v>
      </c>
      <c r="H20" s="77">
        <v>16.6</v>
      </c>
      <c r="I20" s="77">
        <v>15.4</v>
      </c>
    </row>
    <row r="21" spans="1:9" ht="15.75" customHeight="1">
      <c r="A21" s="76" t="s">
        <v>32</v>
      </c>
      <c r="B21" s="77">
        <v>1041.1</v>
      </c>
      <c r="C21" s="77">
        <v>1053.6</v>
      </c>
      <c r="D21" s="77">
        <v>55.7</v>
      </c>
      <c r="E21" s="77">
        <v>56.4</v>
      </c>
      <c r="F21" s="78">
        <v>89.5</v>
      </c>
      <c r="G21" s="78">
        <v>80.4</v>
      </c>
      <c r="H21" s="77">
        <v>7.9</v>
      </c>
      <c r="I21" s="77">
        <v>7.1</v>
      </c>
    </row>
    <row r="22" spans="1:9" ht="15.75" customHeight="1">
      <c r="A22" s="76" t="s">
        <v>33</v>
      </c>
      <c r="B22" s="77">
        <v>494</v>
      </c>
      <c r="C22" s="77">
        <v>496.5</v>
      </c>
      <c r="D22" s="77">
        <v>57.3</v>
      </c>
      <c r="E22" s="77">
        <v>58.1</v>
      </c>
      <c r="F22" s="78">
        <v>57</v>
      </c>
      <c r="G22" s="78">
        <v>54.9</v>
      </c>
      <c r="H22" s="77">
        <v>10.3</v>
      </c>
      <c r="I22" s="77">
        <v>10</v>
      </c>
    </row>
    <row r="23" spans="1:9" ht="15.75" customHeight="1">
      <c r="A23" s="76" t="s">
        <v>34</v>
      </c>
      <c r="B23" s="77">
        <v>988.9</v>
      </c>
      <c r="C23" s="77">
        <v>993.6</v>
      </c>
      <c r="D23" s="77">
        <v>56.2</v>
      </c>
      <c r="E23" s="77">
        <v>56.7</v>
      </c>
      <c r="F23" s="78">
        <v>75.7</v>
      </c>
      <c r="G23" s="78">
        <v>71.7</v>
      </c>
      <c r="H23" s="77">
        <v>7.1</v>
      </c>
      <c r="I23" s="77">
        <v>6.7</v>
      </c>
    </row>
    <row r="24" spans="1:9" ht="15.75" customHeight="1">
      <c r="A24" s="76" t="s">
        <v>35</v>
      </c>
      <c r="B24" s="77">
        <v>571.9</v>
      </c>
      <c r="C24" s="77">
        <v>575.2</v>
      </c>
      <c r="D24" s="77">
        <v>53.7</v>
      </c>
      <c r="E24" s="77">
        <v>54.6</v>
      </c>
      <c r="F24" s="78">
        <v>77.8</v>
      </c>
      <c r="G24" s="78">
        <v>76.2</v>
      </c>
      <c r="H24" s="77">
        <v>12</v>
      </c>
      <c r="I24" s="77">
        <v>11.7</v>
      </c>
    </row>
    <row r="25" spans="1:9" ht="15.75" customHeight="1">
      <c r="A25" s="76" t="s">
        <v>36</v>
      </c>
      <c r="B25" s="77">
        <v>463.8</v>
      </c>
      <c r="C25" s="77">
        <v>472.3</v>
      </c>
      <c r="D25" s="77">
        <v>55.5</v>
      </c>
      <c r="E25" s="77">
        <v>56.6</v>
      </c>
      <c r="F25" s="78">
        <v>59.3</v>
      </c>
      <c r="G25" s="78">
        <v>49.7</v>
      </c>
      <c r="H25" s="77">
        <v>11.3</v>
      </c>
      <c r="I25" s="77">
        <v>9.5</v>
      </c>
    </row>
    <row r="26" spans="1:9" ht="15.75" customHeight="1">
      <c r="A26" s="76" t="s">
        <v>37</v>
      </c>
      <c r="B26" s="77">
        <v>470.9</v>
      </c>
      <c r="C26" s="77">
        <v>475</v>
      </c>
      <c r="D26" s="77">
        <v>56.1</v>
      </c>
      <c r="E26" s="77">
        <v>57.2</v>
      </c>
      <c r="F26" s="78">
        <v>48.5</v>
      </c>
      <c r="G26" s="78">
        <v>44.7</v>
      </c>
      <c r="H26" s="77">
        <v>9.3</v>
      </c>
      <c r="I26" s="77">
        <v>8.6</v>
      </c>
    </row>
    <row r="27" spans="1:9" ht="15.75" customHeight="1">
      <c r="A27" s="76" t="s">
        <v>38</v>
      </c>
      <c r="B27" s="77">
        <v>397.6</v>
      </c>
      <c r="C27" s="77">
        <v>405.3</v>
      </c>
      <c r="D27" s="77">
        <v>50.8</v>
      </c>
      <c r="E27" s="77">
        <v>52</v>
      </c>
      <c r="F27" s="78">
        <v>55.6</v>
      </c>
      <c r="G27" s="78">
        <v>50.2</v>
      </c>
      <c r="H27" s="77">
        <v>12.3</v>
      </c>
      <c r="I27" s="77">
        <v>11</v>
      </c>
    </row>
    <row r="28" spans="1:9" ht="20.25" customHeight="1">
      <c r="A28" s="192" t="s">
        <v>39</v>
      </c>
      <c r="B28" s="193">
        <v>1245</v>
      </c>
      <c r="C28" s="193">
        <v>1260</v>
      </c>
      <c r="D28" s="193">
        <v>60.5</v>
      </c>
      <c r="E28" s="193">
        <v>61.5</v>
      </c>
      <c r="F28" s="194">
        <v>81.3</v>
      </c>
      <c r="G28" s="194">
        <v>68</v>
      </c>
      <c r="H28" s="193">
        <v>6.1</v>
      </c>
      <c r="I28" s="193">
        <v>5.1</v>
      </c>
    </row>
    <row r="29" spans="1:9" ht="15.75" customHeight="1">
      <c r="A29" s="76" t="s">
        <v>40</v>
      </c>
      <c r="B29" s="77">
        <v>438.7</v>
      </c>
      <c r="C29" s="77">
        <v>443</v>
      </c>
      <c r="D29" s="77">
        <v>55.7</v>
      </c>
      <c r="E29" s="77">
        <v>56.8</v>
      </c>
      <c r="F29" s="78">
        <v>56.2</v>
      </c>
      <c r="G29" s="78">
        <v>53.7</v>
      </c>
      <c r="H29" s="77">
        <v>11.4</v>
      </c>
      <c r="I29" s="77">
        <v>10.8</v>
      </c>
    </row>
    <row r="30" spans="1:9" ht="15.75" customHeight="1">
      <c r="A30" s="76" t="s">
        <v>41</v>
      </c>
      <c r="B30" s="77">
        <v>515.9</v>
      </c>
      <c r="C30" s="77">
        <v>519</v>
      </c>
      <c r="D30" s="77">
        <v>54.7</v>
      </c>
      <c r="E30" s="77">
        <v>55.5</v>
      </c>
      <c r="F30" s="78">
        <v>53.5</v>
      </c>
      <c r="G30" s="78">
        <v>51.5</v>
      </c>
      <c r="H30" s="77">
        <v>9.4</v>
      </c>
      <c r="I30" s="77">
        <v>9</v>
      </c>
    </row>
    <row r="31" spans="1:9" ht="15.75" customHeight="1">
      <c r="A31" s="76" t="s">
        <v>42</v>
      </c>
      <c r="B31" s="77">
        <v>513.5</v>
      </c>
      <c r="C31" s="77">
        <v>519.8</v>
      </c>
      <c r="D31" s="77">
        <v>56.2</v>
      </c>
      <c r="E31" s="77">
        <v>57.4</v>
      </c>
      <c r="F31" s="78">
        <v>59.5</v>
      </c>
      <c r="G31" s="78">
        <v>52.6</v>
      </c>
      <c r="H31" s="77">
        <v>10.4</v>
      </c>
      <c r="I31" s="77">
        <v>9.2</v>
      </c>
    </row>
    <row r="32" spans="1:9" ht="15.75" customHeight="1">
      <c r="A32" s="76" t="s">
        <v>43</v>
      </c>
      <c r="B32" s="77">
        <v>380.5</v>
      </c>
      <c r="C32" s="77">
        <v>384.1</v>
      </c>
      <c r="D32" s="77">
        <v>56.8</v>
      </c>
      <c r="E32" s="77">
        <v>57.4</v>
      </c>
      <c r="F32" s="78">
        <v>35.3</v>
      </c>
      <c r="G32" s="78">
        <v>31.4</v>
      </c>
      <c r="H32" s="77">
        <v>8.5</v>
      </c>
      <c r="I32" s="77">
        <v>7.6</v>
      </c>
    </row>
    <row r="33" spans="1:9" ht="15.75" customHeight="1">
      <c r="A33" s="76" t="s">
        <v>44</v>
      </c>
      <c r="B33" s="77">
        <v>423.7</v>
      </c>
      <c r="C33" s="77">
        <v>426.1</v>
      </c>
      <c r="D33" s="77">
        <v>55.8</v>
      </c>
      <c r="E33" s="77">
        <v>56.8</v>
      </c>
      <c r="F33" s="78">
        <v>54.2</v>
      </c>
      <c r="G33" s="78">
        <v>52.3</v>
      </c>
      <c r="H33" s="77">
        <v>11.3</v>
      </c>
      <c r="I33" s="77">
        <v>10.9</v>
      </c>
    </row>
    <row r="34" spans="1:9" ht="15.75" customHeight="1">
      <c r="A34" s="76" t="s">
        <v>45</v>
      </c>
      <c r="B34" s="77">
        <v>1352.6</v>
      </c>
      <c r="C34" s="77">
        <v>1360.7</v>
      </c>
      <c r="D34" s="77">
        <v>61.6</v>
      </c>
      <c r="E34" s="77">
        <v>62.3</v>
      </c>
      <c r="F34" s="78">
        <v>101.8</v>
      </c>
      <c r="G34" s="78">
        <v>95.4</v>
      </c>
      <c r="H34" s="77">
        <v>7</v>
      </c>
      <c r="I34" s="77">
        <v>6.6</v>
      </c>
    </row>
    <row r="35" spans="1:9" ht="15.75">
      <c r="A35" s="79"/>
      <c r="B35" s="80"/>
      <c r="C35" s="81"/>
      <c r="D35" s="79"/>
      <c r="E35" s="79"/>
      <c r="F35" s="79"/>
      <c r="G35" s="79"/>
      <c r="H35" s="79"/>
      <c r="I35" s="79"/>
    </row>
    <row r="36" spans="1:9" ht="15">
      <c r="A36" s="79"/>
      <c r="C36" s="79"/>
      <c r="D36" s="79"/>
      <c r="E36" s="79"/>
      <c r="F36" s="79"/>
      <c r="G36" s="79"/>
      <c r="H36" s="79"/>
      <c r="I36" s="79"/>
    </row>
    <row r="37" spans="1:9" ht="12.75">
      <c r="A37" s="80"/>
      <c r="C37" s="80"/>
      <c r="D37" s="80"/>
      <c r="E37" s="80"/>
      <c r="F37" s="80"/>
      <c r="G37" s="80"/>
      <c r="H37" s="80"/>
      <c r="I37" s="80"/>
    </row>
    <row r="38" spans="1:9" ht="12.75">
      <c r="A38" s="80"/>
      <c r="C38" s="80"/>
      <c r="D38" s="80"/>
      <c r="E38" s="80"/>
      <c r="F38" s="80"/>
      <c r="G38" s="80"/>
      <c r="H38" s="80"/>
      <c r="I38" s="80"/>
    </row>
  </sheetData>
  <sheetProtection/>
  <mergeCells count="14">
    <mergeCell ref="B8:C8"/>
    <mergeCell ref="D8:E8"/>
    <mergeCell ref="F8:G8"/>
    <mergeCell ref="H8:I8"/>
    <mergeCell ref="A1:I1"/>
    <mergeCell ref="A2:I2"/>
    <mergeCell ref="A3:I3"/>
    <mergeCell ref="A4:I4"/>
    <mergeCell ref="F5:I5"/>
    <mergeCell ref="A6:A7"/>
    <mergeCell ref="B6:C6"/>
    <mergeCell ref="D6:E6"/>
    <mergeCell ref="F6:G6"/>
    <mergeCell ref="H6:I6"/>
  </mergeCells>
  <printOptions horizontalCentered="1"/>
  <pageMargins left="0.4724409448818898" right="0.1968503937007874" top="0.35433070866141736" bottom="0" header="0.1968503937007874" footer="0.1968503937007874"/>
  <pageSetup horizontalDpi="600" verticalDpi="6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E32"/>
  <sheetViews>
    <sheetView view="pageBreakPreview" zoomScale="75" zoomScaleNormal="85" zoomScaleSheetLayoutView="75" zoomScalePageLayoutView="0" workbookViewId="0" topLeftCell="A1">
      <pane xSplit="1" ySplit="5" topLeftCell="B6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D27" sqref="D27:D28"/>
    </sheetView>
  </sheetViews>
  <sheetFormatPr defaultColWidth="9.140625" defaultRowHeight="15"/>
  <cols>
    <col min="1" max="1" width="24.140625" style="109" customWidth="1"/>
    <col min="2" max="3" width="17.8515625" style="109" customWidth="1"/>
    <col min="4" max="4" width="17.57421875" style="109" customWidth="1"/>
    <col min="5" max="5" width="16.7109375" style="109" customWidth="1"/>
    <col min="6" max="16384" width="9.140625" style="109" customWidth="1"/>
  </cols>
  <sheetData>
    <row r="1" spans="1:5" s="101" customFormat="1" ht="45.75" customHeight="1">
      <c r="A1" s="236" t="s">
        <v>133</v>
      </c>
      <c r="B1" s="237"/>
      <c r="C1" s="237"/>
      <c r="D1" s="237"/>
      <c r="E1" s="237"/>
    </row>
    <row r="2" spans="1:5" s="92" customFormat="1" ht="12.75" customHeight="1">
      <c r="A2" s="93"/>
      <c r="B2" s="93"/>
      <c r="C2" s="93"/>
      <c r="D2" s="93"/>
      <c r="E2" s="94" t="s">
        <v>96</v>
      </c>
    </row>
    <row r="3" spans="1:5" s="92" customFormat="1" ht="24.75" customHeight="1">
      <c r="A3" s="234"/>
      <c r="B3" s="238" t="s">
        <v>178</v>
      </c>
      <c r="C3" s="239"/>
      <c r="D3" s="235" t="s">
        <v>97</v>
      </c>
      <c r="E3" s="235"/>
    </row>
    <row r="4" spans="1:5" s="92" customFormat="1" ht="34.5" customHeight="1">
      <c r="A4" s="234"/>
      <c r="B4" s="140" t="s">
        <v>136</v>
      </c>
      <c r="C4" s="140" t="s">
        <v>137</v>
      </c>
      <c r="D4" s="95" t="s">
        <v>3</v>
      </c>
      <c r="E4" s="96" t="s">
        <v>98</v>
      </c>
    </row>
    <row r="5" spans="1:5" s="97" customFormat="1" ht="19.5" customHeight="1">
      <c r="A5" s="98" t="s">
        <v>20</v>
      </c>
      <c r="B5" s="99">
        <v>1</v>
      </c>
      <c r="C5" s="100">
        <v>2</v>
      </c>
      <c r="D5" s="99">
        <v>3</v>
      </c>
      <c r="E5" s="100">
        <v>4</v>
      </c>
    </row>
    <row r="6" spans="1:5" s="101" customFormat="1" ht="27.75" customHeight="1">
      <c r="A6" s="102" t="s">
        <v>127</v>
      </c>
      <c r="B6" s="103">
        <f>SUM(B7:B32)</f>
        <v>11652</v>
      </c>
      <c r="C6" s="103">
        <f>SUM(C7:C32)</f>
        <v>8089</v>
      </c>
      <c r="D6" s="104">
        <f>ROUND(C6/B6*100,1)</f>
        <v>69.4</v>
      </c>
      <c r="E6" s="103">
        <f aca="true" t="shared" si="0" ref="E6:E28">C6-B6</f>
        <v>-3563</v>
      </c>
    </row>
    <row r="7" spans="1:5" s="105" customFormat="1" ht="23.25" customHeight="1">
      <c r="A7" s="106" t="s">
        <v>174</v>
      </c>
      <c r="B7" s="107">
        <v>7111</v>
      </c>
      <c r="C7" s="107">
        <v>3094</v>
      </c>
      <c r="D7" s="143">
        <f>ROUND(C7/B7*100,1)</f>
        <v>43.5</v>
      </c>
      <c r="E7" s="107">
        <f t="shared" si="0"/>
        <v>-4017</v>
      </c>
    </row>
    <row r="8" spans="1:5" s="105" customFormat="1" ht="23.25" customHeight="1">
      <c r="A8" s="106" t="s">
        <v>101</v>
      </c>
      <c r="B8" s="107">
        <v>917</v>
      </c>
      <c r="C8" s="107">
        <v>418</v>
      </c>
      <c r="D8" s="143">
        <f aca="true" t="shared" si="1" ref="D8:D32">ROUND(C8/B8*100,1)</f>
        <v>45.6</v>
      </c>
      <c r="E8" s="107">
        <f t="shared" si="0"/>
        <v>-499</v>
      </c>
    </row>
    <row r="9" spans="1:5" s="105" customFormat="1" ht="23.25" customHeight="1">
      <c r="A9" s="106" t="s">
        <v>102</v>
      </c>
      <c r="B9" s="107">
        <v>117</v>
      </c>
      <c r="C9" s="107">
        <v>51</v>
      </c>
      <c r="D9" s="143">
        <f t="shared" si="1"/>
        <v>43.6</v>
      </c>
      <c r="E9" s="107">
        <f t="shared" si="0"/>
        <v>-66</v>
      </c>
    </row>
    <row r="10" spans="1:5" s="105" customFormat="1" ht="23.25" customHeight="1">
      <c r="A10" s="106" t="s">
        <v>103</v>
      </c>
      <c r="B10" s="107">
        <v>81</v>
      </c>
      <c r="C10" s="107">
        <v>81</v>
      </c>
      <c r="D10" s="143">
        <f t="shared" si="1"/>
        <v>100</v>
      </c>
      <c r="E10" s="107">
        <f t="shared" si="0"/>
        <v>0</v>
      </c>
    </row>
    <row r="11" spans="1:5" s="105" customFormat="1" ht="23.25" customHeight="1">
      <c r="A11" s="106" t="s">
        <v>104</v>
      </c>
      <c r="B11" s="107">
        <v>23</v>
      </c>
      <c r="C11" s="107">
        <v>47</v>
      </c>
      <c r="D11" s="143">
        <f t="shared" si="1"/>
        <v>204.3</v>
      </c>
      <c r="E11" s="107">
        <f t="shared" si="0"/>
        <v>24</v>
      </c>
    </row>
    <row r="12" spans="1:5" s="105" customFormat="1" ht="23.25" customHeight="1">
      <c r="A12" s="106" t="s">
        <v>105</v>
      </c>
      <c r="B12" s="107">
        <v>86</v>
      </c>
      <c r="C12" s="107">
        <v>171</v>
      </c>
      <c r="D12" s="143">
        <f t="shared" si="1"/>
        <v>198.8</v>
      </c>
      <c r="E12" s="107">
        <f t="shared" si="0"/>
        <v>85</v>
      </c>
    </row>
    <row r="13" spans="1:5" s="105" customFormat="1" ht="23.25" customHeight="1">
      <c r="A13" s="106" t="s">
        <v>106</v>
      </c>
      <c r="B13" s="107">
        <v>62</v>
      </c>
      <c r="C13" s="107">
        <v>36</v>
      </c>
      <c r="D13" s="143">
        <f t="shared" si="1"/>
        <v>58.1</v>
      </c>
      <c r="E13" s="107">
        <f t="shared" si="0"/>
        <v>-26</v>
      </c>
    </row>
    <row r="14" spans="1:5" s="105" customFormat="1" ht="23.25" customHeight="1">
      <c r="A14" s="106" t="s">
        <v>107</v>
      </c>
      <c r="B14" s="107">
        <v>463</v>
      </c>
      <c r="C14" s="107">
        <v>197</v>
      </c>
      <c r="D14" s="143">
        <f t="shared" si="1"/>
        <v>42.5</v>
      </c>
      <c r="E14" s="107">
        <f t="shared" si="0"/>
        <v>-266</v>
      </c>
    </row>
    <row r="15" spans="1:5" s="105" customFormat="1" ht="23.25" customHeight="1">
      <c r="A15" s="106" t="s">
        <v>108</v>
      </c>
      <c r="B15" s="107">
        <v>6</v>
      </c>
      <c r="C15" s="107">
        <v>56</v>
      </c>
      <c r="D15" s="143">
        <f t="shared" si="1"/>
        <v>933.3</v>
      </c>
      <c r="E15" s="107">
        <f t="shared" si="0"/>
        <v>50</v>
      </c>
    </row>
    <row r="16" spans="1:5" s="105" customFormat="1" ht="23.25" customHeight="1">
      <c r="A16" s="106" t="s">
        <v>109</v>
      </c>
      <c r="B16" s="107">
        <v>181</v>
      </c>
      <c r="C16" s="107">
        <v>85</v>
      </c>
      <c r="D16" s="143">
        <f t="shared" si="1"/>
        <v>47</v>
      </c>
      <c r="E16" s="107">
        <f t="shared" si="0"/>
        <v>-96</v>
      </c>
    </row>
    <row r="17" spans="1:5" s="105" customFormat="1" ht="23.25" customHeight="1">
      <c r="A17" s="106" t="s">
        <v>110</v>
      </c>
      <c r="B17" s="107">
        <v>133</v>
      </c>
      <c r="C17" s="107">
        <v>192</v>
      </c>
      <c r="D17" s="143">
        <f t="shared" si="1"/>
        <v>144.4</v>
      </c>
      <c r="E17" s="107">
        <f t="shared" si="0"/>
        <v>59</v>
      </c>
    </row>
    <row r="18" spans="1:5" s="105" customFormat="1" ht="23.25" customHeight="1">
      <c r="A18" s="106" t="s">
        <v>111</v>
      </c>
      <c r="B18" s="107">
        <v>175</v>
      </c>
      <c r="C18" s="107">
        <v>314</v>
      </c>
      <c r="D18" s="143">
        <f t="shared" si="1"/>
        <v>179.4</v>
      </c>
      <c r="E18" s="107">
        <f t="shared" si="0"/>
        <v>139</v>
      </c>
    </row>
    <row r="19" spans="1:5" s="105" customFormat="1" ht="23.25" customHeight="1">
      <c r="A19" s="106" t="s">
        <v>112</v>
      </c>
      <c r="B19" s="108">
        <v>108</v>
      </c>
      <c r="C19" s="108">
        <v>32</v>
      </c>
      <c r="D19" s="143">
        <f t="shared" si="1"/>
        <v>29.6</v>
      </c>
      <c r="E19" s="107">
        <f t="shared" si="0"/>
        <v>-76</v>
      </c>
    </row>
    <row r="20" spans="1:5" s="105" customFormat="1" ht="23.25" customHeight="1">
      <c r="A20" s="106" t="s">
        <v>113</v>
      </c>
      <c r="B20" s="107">
        <v>2</v>
      </c>
      <c r="C20" s="107">
        <v>37</v>
      </c>
      <c r="D20" s="143">
        <f t="shared" si="1"/>
        <v>1850</v>
      </c>
      <c r="E20" s="107">
        <f t="shared" si="0"/>
        <v>35</v>
      </c>
    </row>
    <row r="21" spans="1:5" s="105" customFormat="1" ht="23.25" customHeight="1">
      <c r="A21" s="106" t="s">
        <v>114</v>
      </c>
      <c r="B21" s="107">
        <v>144</v>
      </c>
      <c r="C21" s="107">
        <v>179</v>
      </c>
      <c r="D21" s="143">
        <f t="shared" si="1"/>
        <v>124.3</v>
      </c>
      <c r="E21" s="107">
        <f t="shared" si="0"/>
        <v>35</v>
      </c>
    </row>
    <row r="22" spans="1:5" s="105" customFormat="1" ht="23.25" customHeight="1">
      <c r="A22" s="106" t="s">
        <v>115</v>
      </c>
      <c r="B22" s="107">
        <v>8</v>
      </c>
      <c r="C22" s="107">
        <v>16</v>
      </c>
      <c r="D22" s="143">
        <f t="shared" si="1"/>
        <v>200</v>
      </c>
      <c r="E22" s="107">
        <f t="shared" si="0"/>
        <v>8</v>
      </c>
    </row>
    <row r="23" spans="1:5" s="105" customFormat="1" ht="23.25" customHeight="1">
      <c r="A23" s="106" t="s">
        <v>116</v>
      </c>
      <c r="B23" s="107">
        <v>376</v>
      </c>
      <c r="C23" s="107">
        <v>1475</v>
      </c>
      <c r="D23" s="143">
        <f t="shared" si="1"/>
        <v>392.3</v>
      </c>
      <c r="E23" s="107">
        <f t="shared" si="0"/>
        <v>1099</v>
      </c>
    </row>
    <row r="24" spans="1:5" s="105" customFormat="1" ht="23.25" customHeight="1">
      <c r="A24" s="106" t="s">
        <v>117</v>
      </c>
      <c r="B24" s="107">
        <v>453</v>
      </c>
      <c r="C24" s="107">
        <v>397</v>
      </c>
      <c r="D24" s="143">
        <f t="shared" si="1"/>
        <v>87.6</v>
      </c>
      <c r="E24" s="107">
        <f t="shared" si="0"/>
        <v>-56</v>
      </c>
    </row>
    <row r="25" spans="1:5" s="105" customFormat="1" ht="23.25" customHeight="1">
      <c r="A25" s="106" t="s">
        <v>118</v>
      </c>
      <c r="B25" s="107">
        <v>0</v>
      </c>
      <c r="C25" s="107">
        <v>70</v>
      </c>
      <c r="D25" s="143" t="s">
        <v>130</v>
      </c>
      <c r="E25" s="107">
        <f t="shared" si="0"/>
        <v>70</v>
      </c>
    </row>
    <row r="26" spans="1:5" s="105" customFormat="1" ht="23.25" customHeight="1">
      <c r="A26" s="106" t="s">
        <v>119</v>
      </c>
      <c r="B26" s="107">
        <v>60</v>
      </c>
      <c r="C26" s="107">
        <v>31</v>
      </c>
      <c r="D26" s="143">
        <f t="shared" si="1"/>
        <v>51.7</v>
      </c>
      <c r="E26" s="107">
        <f t="shared" si="0"/>
        <v>-29</v>
      </c>
    </row>
    <row r="27" spans="1:5" s="105" customFormat="1" ht="23.25" customHeight="1">
      <c r="A27" s="106" t="s">
        <v>120</v>
      </c>
      <c r="B27" s="107">
        <v>300</v>
      </c>
      <c r="C27" s="107">
        <v>30</v>
      </c>
      <c r="D27" s="143">
        <f t="shared" si="1"/>
        <v>10</v>
      </c>
      <c r="E27" s="107">
        <f t="shared" si="0"/>
        <v>-270</v>
      </c>
    </row>
    <row r="28" spans="1:5" s="105" customFormat="1" ht="23.25" customHeight="1">
      <c r="A28" s="106" t="s">
        <v>121</v>
      </c>
      <c r="B28" s="107">
        <v>1</v>
      </c>
      <c r="C28" s="107">
        <v>26</v>
      </c>
      <c r="D28" s="143">
        <f t="shared" si="1"/>
        <v>2600</v>
      </c>
      <c r="E28" s="107">
        <f t="shared" si="0"/>
        <v>25</v>
      </c>
    </row>
    <row r="29" spans="1:5" s="105" customFormat="1" ht="23.25" customHeight="1">
      <c r="A29" s="106" t="s">
        <v>122</v>
      </c>
      <c r="B29" s="107">
        <v>0</v>
      </c>
      <c r="C29" s="107">
        <v>21</v>
      </c>
      <c r="D29" s="143" t="s">
        <v>130</v>
      </c>
      <c r="E29" s="107">
        <f>C29-B29</f>
        <v>21</v>
      </c>
    </row>
    <row r="30" spans="1:5" s="105" customFormat="1" ht="23.25" customHeight="1">
      <c r="A30" s="106" t="s">
        <v>123</v>
      </c>
      <c r="B30" s="107">
        <v>552</v>
      </c>
      <c r="C30" s="107">
        <v>373</v>
      </c>
      <c r="D30" s="143">
        <f t="shared" si="1"/>
        <v>67.6</v>
      </c>
      <c r="E30" s="107">
        <f>C30-B30</f>
        <v>-179</v>
      </c>
    </row>
    <row r="31" spans="1:5" s="105" customFormat="1" ht="23.25" customHeight="1">
      <c r="A31" s="106" t="s">
        <v>124</v>
      </c>
      <c r="B31" s="107">
        <v>191</v>
      </c>
      <c r="C31" s="107">
        <v>630</v>
      </c>
      <c r="D31" s="143">
        <f t="shared" si="1"/>
        <v>329.8</v>
      </c>
      <c r="E31" s="107">
        <f>C31-B31</f>
        <v>439</v>
      </c>
    </row>
    <row r="32" spans="1:5" s="105" customFormat="1" ht="23.25" customHeight="1">
      <c r="A32" s="106" t="s">
        <v>125</v>
      </c>
      <c r="B32" s="107">
        <v>102</v>
      </c>
      <c r="C32" s="107">
        <v>30</v>
      </c>
      <c r="D32" s="143">
        <f t="shared" si="1"/>
        <v>29.4</v>
      </c>
      <c r="E32" s="107">
        <f>C32-B32</f>
        <v>-72</v>
      </c>
    </row>
  </sheetData>
  <sheetProtection/>
  <mergeCells count="4">
    <mergeCell ref="A3:A4"/>
    <mergeCell ref="D3:E3"/>
    <mergeCell ref="A1:E1"/>
    <mergeCell ref="B3:C3"/>
  </mergeCells>
  <printOptions horizontalCentered="1"/>
  <pageMargins left="0.1968503937007874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27"/>
  <sheetViews>
    <sheetView view="pageBreakPreview" zoomScale="75" zoomScaleNormal="75" zoomScaleSheetLayoutView="75" zoomScalePageLayoutView="0" workbookViewId="0" topLeftCell="A1">
      <selection activeCell="C25" sqref="C25"/>
    </sheetView>
  </sheetViews>
  <sheetFormatPr defaultColWidth="8.8515625" defaultRowHeight="15"/>
  <cols>
    <col min="1" max="1" width="45.57421875" style="43" customWidth="1"/>
    <col min="2" max="2" width="14.00390625" style="43" customWidth="1"/>
    <col min="3" max="3" width="13.140625" style="43" customWidth="1"/>
    <col min="4" max="4" width="12.00390625" style="43" customWidth="1"/>
    <col min="5" max="5" width="13.140625" style="43" customWidth="1"/>
    <col min="6" max="8" width="8.8515625" style="43" customWidth="1"/>
    <col min="9" max="9" width="43.00390625" style="43" customWidth="1"/>
    <col min="10" max="16384" width="8.8515625" style="43" customWidth="1"/>
  </cols>
  <sheetData>
    <row r="1" spans="1:5" s="38" customFormat="1" ht="41.25" customHeight="1">
      <c r="A1" s="240" t="s">
        <v>134</v>
      </c>
      <c r="B1" s="240"/>
      <c r="C1" s="240"/>
      <c r="D1" s="240"/>
      <c r="E1" s="240"/>
    </row>
    <row r="2" spans="1:5" s="38" customFormat="1" ht="21.75" customHeight="1">
      <c r="A2" s="241" t="s">
        <v>46</v>
      </c>
      <c r="B2" s="241"/>
      <c r="C2" s="241"/>
      <c r="D2" s="241"/>
      <c r="E2" s="241"/>
    </row>
    <row r="3" spans="1:5" s="40" customFormat="1" ht="12" customHeight="1" thickBot="1">
      <c r="A3" s="39"/>
      <c r="B3" s="39"/>
      <c r="C3" s="39"/>
      <c r="D3" s="39"/>
      <c r="E3" s="39"/>
    </row>
    <row r="4" spans="1:5" s="40" customFormat="1" ht="21" customHeight="1">
      <c r="A4" s="242"/>
      <c r="B4" s="246" t="s">
        <v>179</v>
      </c>
      <c r="C4" s="247"/>
      <c r="D4" s="244" t="s">
        <v>97</v>
      </c>
      <c r="E4" s="245"/>
    </row>
    <row r="5" spans="1:5" s="40" customFormat="1" ht="26.25" customHeight="1">
      <c r="A5" s="243"/>
      <c r="B5" s="141" t="s">
        <v>1</v>
      </c>
      <c r="C5" s="142" t="s">
        <v>131</v>
      </c>
      <c r="D5" s="111" t="s">
        <v>99</v>
      </c>
      <c r="E5" s="124" t="s">
        <v>3</v>
      </c>
    </row>
    <row r="6" spans="1:5" s="41" customFormat="1" ht="34.5" customHeight="1">
      <c r="A6" s="125" t="s">
        <v>128</v>
      </c>
      <c r="B6" s="126">
        <f>SUM(B7:B25)</f>
        <v>11652</v>
      </c>
      <c r="C6" s="127">
        <f>SUM(C7:C25)</f>
        <v>8089</v>
      </c>
      <c r="D6" s="128">
        <f>C6-B6</f>
        <v>-3563</v>
      </c>
      <c r="E6" s="129">
        <f>ROUND(C6/B6*100,1)</f>
        <v>69.4</v>
      </c>
    </row>
    <row r="7" spans="1:9" ht="39.75" customHeight="1">
      <c r="A7" s="130" t="s">
        <v>47</v>
      </c>
      <c r="B7" s="131">
        <v>266</v>
      </c>
      <c r="C7" s="131">
        <v>64</v>
      </c>
      <c r="D7" s="132">
        <f aca="true" t="shared" si="0" ref="D7:E24">C7-B7</f>
        <v>-202</v>
      </c>
      <c r="E7" s="133">
        <f>ROUND(C7/B7*100,1)</f>
        <v>24.1</v>
      </c>
      <c r="F7" s="41"/>
      <c r="G7" s="42"/>
      <c r="I7" s="44"/>
    </row>
    <row r="8" spans="1:9" ht="44.25" customHeight="1">
      <c r="A8" s="130" t="s">
        <v>48</v>
      </c>
      <c r="B8" s="131">
        <v>0</v>
      </c>
      <c r="C8" s="131">
        <v>12</v>
      </c>
      <c r="D8" s="132">
        <f t="shared" si="0"/>
        <v>12</v>
      </c>
      <c r="E8" s="133">
        <v>0</v>
      </c>
      <c r="F8" s="41"/>
      <c r="G8" s="42"/>
      <c r="I8" s="44"/>
    </row>
    <row r="9" spans="1:9" s="45" customFormat="1" ht="27" customHeight="1">
      <c r="A9" s="130" t="s">
        <v>49</v>
      </c>
      <c r="B9" s="131">
        <v>335</v>
      </c>
      <c r="C9" s="131">
        <v>128</v>
      </c>
      <c r="D9" s="132">
        <f t="shared" si="0"/>
        <v>-207</v>
      </c>
      <c r="E9" s="133">
        <f aca="true" t="shared" si="1" ref="E9:E16">ROUND(C9/B9*100,1)</f>
        <v>38.2</v>
      </c>
      <c r="F9" s="41"/>
      <c r="G9" s="42"/>
      <c r="H9" s="43"/>
      <c r="I9" s="44"/>
    </row>
    <row r="10" spans="1:11" ht="43.5" customHeight="1">
      <c r="A10" s="130" t="s">
        <v>50</v>
      </c>
      <c r="B10" s="131">
        <v>687</v>
      </c>
      <c r="C10" s="131">
        <v>195</v>
      </c>
      <c r="D10" s="132">
        <f t="shared" si="0"/>
        <v>-492</v>
      </c>
      <c r="E10" s="133">
        <f t="shared" si="1"/>
        <v>28.4</v>
      </c>
      <c r="F10" s="41"/>
      <c r="G10" s="42"/>
      <c r="I10" s="44"/>
      <c r="K10" s="46"/>
    </row>
    <row r="11" spans="1:9" ht="42" customHeight="1">
      <c r="A11" s="130" t="s">
        <v>51</v>
      </c>
      <c r="B11" s="131">
        <v>57</v>
      </c>
      <c r="C11" s="131">
        <v>97</v>
      </c>
      <c r="D11" s="132">
        <f t="shared" si="0"/>
        <v>40</v>
      </c>
      <c r="E11" s="133">
        <f t="shared" si="1"/>
        <v>170.2</v>
      </c>
      <c r="F11" s="41"/>
      <c r="G11" s="42"/>
      <c r="I11" s="44"/>
    </row>
    <row r="12" spans="1:9" ht="19.5" customHeight="1">
      <c r="A12" s="130" t="s">
        <v>52</v>
      </c>
      <c r="B12" s="131">
        <v>3</v>
      </c>
      <c r="C12" s="131">
        <v>1</v>
      </c>
      <c r="D12" s="132">
        <f t="shared" si="0"/>
        <v>-2</v>
      </c>
      <c r="E12" s="133">
        <f t="shared" si="1"/>
        <v>33.3</v>
      </c>
      <c r="F12" s="41"/>
      <c r="G12" s="42"/>
      <c r="I12" s="112"/>
    </row>
    <row r="13" spans="1:9" ht="41.25" customHeight="1">
      <c r="A13" s="130" t="s">
        <v>53</v>
      </c>
      <c r="B13" s="131">
        <v>19</v>
      </c>
      <c r="C13" s="131">
        <v>280</v>
      </c>
      <c r="D13" s="132">
        <f t="shared" si="0"/>
        <v>261</v>
      </c>
      <c r="E13" s="133">
        <f t="shared" si="1"/>
        <v>1473.7</v>
      </c>
      <c r="F13" s="41"/>
      <c r="G13" s="42"/>
      <c r="I13" s="44"/>
    </row>
    <row r="14" spans="1:9" ht="41.25" customHeight="1">
      <c r="A14" s="130" t="s">
        <v>54</v>
      </c>
      <c r="B14" s="131">
        <v>2505</v>
      </c>
      <c r="C14" s="131">
        <v>94</v>
      </c>
      <c r="D14" s="132">
        <f t="shared" si="0"/>
        <v>-2411</v>
      </c>
      <c r="E14" s="133">
        <f t="shared" si="1"/>
        <v>3.8</v>
      </c>
      <c r="F14" s="41"/>
      <c r="G14" s="42"/>
      <c r="I14" s="44"/>
    </row>
    <row r="15" spans="1:9" ht="42" customHeight="1">
      <c r="A15" s="130" t="s">
        <v>55</v>
      </c>
      <c r="B15" s="131">
        <v>55</v>
      </c>
      <c r="C15" s="131">
        <v>47</v>
      </c>
      <c r="D15" s="132">
        <f t="shared" si="0"/>
        <v>-8</v>
      </c>
      <c r="E15" s="133">
        <f t="shared" si="1"/>
        <v>85.5</v>
      </c>
      <c r="F15" s="41"/>
      <c r="G15" s="42"/>
      <c r="I15" s="44"/>
    </row>
    <row r="16" spans="1:9" ht="23.25" customHeight="1">
      <c r="A16" s="130" t="s">
        <v>56</v>
      </c>
      <c r="B16" s="131">
        <v>25</v>
      </c>
      <c r="C16" s="131">
        <v>151</v>
      </c>
      <c r="D16" s="132">
        <f t="shared" si="0"/>
        <v>126</v>
      </c>
      <c r="E16" s="133">
        <f t="shared" si="1"/>
        <v>604</v>
      </c>
      <c r="F16" s="41"/>
      <c r="G16" s="42"/>
      <c r="I16" s="44"/>
    </row>
    <row r="17" spans="1:9" ht="22.5" customHeight="1">
      <c r="A17" s="130" t="s">
        <v>57</v>
      </c>
      <c r="B17" s="131">
        <v>4</v>
      </c>
      <c r="C17" s="131">
        <v>0</v>
      </c>
      <c r="D17" s="132">
        <f t="shared" si="0"/>
        <v>-4</v>
      </c>
      <c r="E17" s="133" t="s">
        <v>130</v>
      </c>
      <c r="F17" s="41"/>
      <c r="G17" s="42"/>
      <c r="I17" s="44"/>
    </row>
    <row r="18" spans="1:9" ht="22.5" customHeight="1">
      <c r="A18" s="130" t="s">
        <v>58</v>
      </c>
      <c r="B18" s="131">
        <v>23</v>
      </c>
      <c r="C18" s="131">
        <v>158</v>
      </c>
      <c r="D18" s="132">
        <f t="shared" si="0"/>
        <v>135</v>
      </c>
      <c r="E18" s="133">
        <f>ROUND(C18/B18*100,1)</f>
        <v>687</v>
      </c>
      <c r="F18" s="41"/>
      <c r="G18" s="42"/>
      <c r="I18" s="44"/>
    </row>
    <row r="19" spans="1:9" ht="38.25" customHeight="1">
      <c r="A19" s="130" t="s">
        <v>59</v>
      </c>
      <c r="B19" s="131">
        <v>481</v>
      </c>
      <c r="C19" s="131">
        <v>668</v>
      </c>
      <c r="D19" s="132">
        <f t="shared" si="0"/>
        <v>187</v>
      </c>
      <c r="E19" s="133">
        <f>ROUND(C19/B19*100,1)</f>
        <v>138.9</v>
      </c>
      <c r="F19" s="41"/>
      <c r="G19" s="42"/>
      <c r="I19" s="113"/>
    </row>
    <row r="20" spans="1:9" ht="35.25" customHeight="1">
      <c r="A20" s="130" t="s">
        <v>60</v>
      </c>
      <c r="B20" s="131">
        <v>46</v>
      </c>
      <c r="C20" s="131">
        <v>118</v>
      </c>
      <c r="D20" s="132">
        <f t="shared" si="0"/>
        <v>72</v>
      </c>
      <c r="E20" s="133">
        <f>ROUND(C20/B20*100,1)</f>
        <v>256.5</v>
      </c>
      <c r="F20" s="41"/>
      <c r="G20" s="42"/>
      <c r="I20" s="44"/>
    </row>
    <row r="21" spans="1:9" ht="41.25" customHeight="1">
      <c r="A21" s="130" t="s">
        <v>61</v>
      </c>
      <c r="B21" s="131">
        <v>6399</v>
      </c>
      <c r="C21" s="131">
        <v>4092</v>
      </c>
      <c r="D21" s="132">
        <f t="shared" si="0"/>
        <v>-2307</v>
      </c>
      <c r="E21" s="133">
        <f>ROUND(C21/B21*100,1)</f>
        <v>63.9</v>
      </c>
      <c r="F21" s="41"/>
      <c r="G21" s="42"/>
      <c r="I21" s="44"/>
    </row>
    <row r="22" spans="1:9" ht="19.5" customHeight="1">
      <c r="A22" s="130" t="s">
        <v>62</v>
      </c>
      <c r="B22" s="131">
        <v>618</v>
      </c>
      <c r="C22" s="131">
        <v>429</v>
      </c>
      <c r="D22" s="132">
        <f t="shared" si="0"/>
        <v>-189</v>
      </c>
      <c r="E22" s="133">
        <f>ROUND(C22/B22*100,1)</f>
        <v>69.4</v>
      </c>
      <c r="F22" s="41"/>
      <c r="G22" s="42"/>
      <c r="I22" s="44"/>
    </row>
    <row r="23" spans="1:9" ht="39" customHeight="1">
      <c r="A23" s="130" t="s">
        <v>63</v>
      </c>
      <c r="B23" s="131">
        <v>129</v>
      </c>
      <c r="C23" s="131">
        <v>1538</v>
      </c>
      <c r="D23" s="132">
        <f t="shared" si="0"/>
        <v>1409</v>
      </c>
      <c r="E23" s="132">
        <f t="shared" si="0"/>
        <v>-129</v>
      </c>
      <c r="F23" s="41"/>
      <c r="G23" s="42"/>
      <c r="I23" s="44"/>
    </row>
    <row r="24" spans="1:9" ht="38.25" customHeight="1">
      <c r="A24" s="130" t="s">
        <v>64</v>
      </c>
      <c r="B24" s="131">
        <v>0</v>
      </c>
      <c r="C24" s="131">
        <v>15</v>
      </c>
      <c r="D24" s="132">
        <f>C24-B24</f>
        <v>15</v>
      </c>
      <c r="E24" s="132">
        <f t="shared" si="0"/>
        <v>0</v>
      </c>
      <c r="F24" s="41"/>
      <c r="G24" s="42"/>
      <c r="I24" s="44"/>
    </row>
    <row r="25" spans="1:9" ht="22.5" customHeight="1" thickBot="1">
      <c r="A25" s="134" t="s">
        <v>65</v>
      </c>
      <c r="B25" s="135">
        <v>0</v>
      </c>
      <c r="C25" s="135">
        <v>2</v>
      </c>
      <c r="D25" s="132">
        <f>C25-B25</f>
        <v>2</v>
      </c>
      <c r="E25" s="132">
        <f>D25-C25</f>
        <v>0</v>
      </c>
      <c r="F25" s="41"/>
      <c r="G25" s="42"/>
      <c r="I25" s="44"/>
    </row>
    <row r="26" spans="1:9" ht="15.75">
      <c r="A26" s="47"/>
      <c r="B26" s="47"/>
      <c r="C26" s="47"/>
      <c r="D26" s="47"/>
      <c r="E26" s="47"/>
      <c r="I26" s="44"/>
    </row>
    <row r="27" spans="1:5" ht="12.75">
      <c r="A27" s="47"/>
      <c r="B27" s="47"/>
      <c r="C27" s="47"/>
      <c r="D27" s="47"/>
      <c r="E27" s="47"/>
    </row>
  </sheetData>
  <sheetProtection/>
  <mergeCells count="5">
    <mergeCell ref="A1:E1"/>
    <mergeCell ref="A2:E2"/>
    <mergeCell ref="A4:A5"/>
    <mergeCell ref="D4:E4"/>
    <mergeCell ref="B4:C4"/>
  </mergeCells>
  <printOptions horizontalCentered="1"/>
  <pageMargins left="0.1968503937007874" right="0" top="0.5118110236220472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R21"/>
  <sheetViews>
    <sheetView view="pageBreakPreview" zoomScale="75" zoomScaleNormal="75" zoomScaleSheetLayoutView="75" zoomScalePageLayoutView="0" workbookViewId="0" topLeftCell="A1">
      <selection activeCell="C16" sqref="C16"/>
    </sheetView>
  </sheetViews>
  <sheetFormatPr defaultColWidth="8.8515625" defaultRowHeight="15"/>
  <cols>
    <col min="1" max="1" width="52.8515625" style="43" customWidth="1"/>
    <col min="2" max="2" width="21.28125" style="43" customWidth="1"/>
    <col min="3" max="3" width="21.57421875" style="43" customWidth="1"/>
    <col min="4" max="4" width="19.28125" style="43" customWidth="1"/>
    <col min="5" max="5" width="18.140625" style="43" customWidth="1"/>
    <col min="6" max="6" width="8.8515625" style="43" customWidth="1"/>
    <col min="7" max="7" width="10.8515625" style="43" bestFit="1" customWidth="1"/>
    <col min="8" max="16384" width="8.8515625" style="43" customWidth="1"/>
  </cols>
  <sheetData>
    <row r="1" spans="1:5" s="139" customFormat="1" ht="53.25" customHeight="1">
      <c r="A1" s="248" t="s">
        <v>141</v>
      </c>
      <c r="B1" s="248"/>
      <c r="C1" s="248"/>
      <c r="D1" s="248"/>
      <c r="E1" s="248"/>
    </row>
    <row r="2" spans="1:5" s="38" customFormat="1" ht="20.25" customHeight="1">
      <c r="A2" s="249" t="s">
        <v>66</v>
      </c>
      <c r="B2" s="249"/>
      <c r="C2" s="249"/>
      <c r="D2" s="249"/>
      <c r="E2" s="249"/>
    </row>
    <row r="3" spans="1:5" s="38" customFormat="1" ht="5.25" customHeight="1" thickBot="1">
      <c r="A3" s="110"/>
      <c r="B3" s="110"/>
      <c r="C3" s="110"/>
      <c r="D3" s="110"/>
      <c r="E3" s="110"/>
    </row>
    <row r="4" spans="1:5" s="40" customFormat="1" ht="27.75" customHeight="1">
      <c r="A4" s="250"/>
      <c r="B4" s="254" t="s">
        <v>179</v>
      </c>
      <c r="C4" s="255"/>
      <c r="D4" s="252" t="s">
        <v>97</v>
      </c>
      <c r="E4" s="253"/>
    </row>
    <row r="5" spans="1:5" s="40" customFormat="1" ht="37.5" customHeight="1">
      <c r="A5" s="251"/>
      <c r="B5" s="152" t="s">
        <v>1</v>
      </c>
      <c r="C5" s="152" t="s">
        <v>131</v>
      </c>
      <c r="D5" s="114" t="s">
        <v>99</v>
      </c>
      <c r="E5" s="115" t="s">
        <v>3</v>
      </c>
    </row>
    <row r="6" spans="1:7" s="49" customFormat="1" ht="34.5" customHeight="1">
      <c r="A6" s="116" t="s">
        <v>129</v>
      </c>
      <c r="B6" s="48">
        <f>SUM(B7:B15)</f>
        <v>11652</v>
      </c>
      <c r="C6" s="48">
        <f>SUM(C7:C15)</f>
        <v>8089</v>
      </c>
      <c r="D6" s="48">
        <f>C6-B6</f>
        <v>-3563</v>
      </c>
      <c r="E6" s="117">
        <f>ROUND(C6/B6*100,1)</f>
        <v>69.4</v>
      </c>
      <c r="G6" s="50"/>
    </row>
    <row r="7" spans="1:11" ht="51" customHeight="1">
      <c r="A7" s="118" t="s">
        <v>67</v>
      </c>
      <c r="B7" s="51">
        <v>2620</v>
      </c>
      <c r="C7" s="51">
        <v>1564</v>
      </c>
      <c r="D7" s="52">
        <f aca="true" t="shared" si="0" ref="D7:D15">C7-B7</f>
        <v>-1056</v>
      </c>
      <c r="E7" s="119">
        <f aca="true" t="shared" si="1" ref="E7:E15">ROUND(C7/B7*100,1)</f>
        <v>59.7</v>
      </c>
      <c r="G7" s="50"/>
      <c r="H7" s="53"/>
      <c r="K7" s="53"/>
    </row>
    <row r="8" spans="1:11" ht="35.25" customHeight="1">
      <c r="A8" s="118" t="s">
        <v>68</v>
      </c>
      <c r="B8" s="51">
        <v>2992</v>
      </c>
      <c r="C8" s="51">
        <v>2431</v>
      </c>
      <c r="D8" s="52">
        <f t="shared" si="0"/>
        <v>-561</v>
      </c>
      <c r="E8" s="119">
        <f t="shared" si="1"/>
        <v>81.3</v>
      </c>
      <c r="G8" s="50"/>
      <c r="H8" s="53"/>
      <c r="K8" s="53"/>
    </row>
    <row r="9" spans="1:11" s="45" customFormat="1" ht="25.5" customHeight="1">
      <c r="A9" s="118" t="s">
        <v>69</v>
      </c>
      <c r="B9" s="51">
        <v>1276</v>
      </c>
      <c r="C9" s="51">
        <v>1800</v>
      </c>
      <c r="D9" s="52">
        <f t="shared" si="0"/>
        <v>524</v>
      </c>
      <c r="E9" s="119">
        <f t="shared" si="1"/>
        <v>141.1</v>
      </c>
      <c r="F9" s="43"/>
      <c r="G9" s="50"/>
      <c r="H9" s="53"/>
      <c r="I9" s="43"/>
      <c r="K9" s="53"/>
    </row>
    <row r="10" spans="1:11" ht="36.75" customHeight="1">
      <c r="A10" s="118" t="s">
        <v>70</v>
      </c>
      <c r="B10" s="51">
        <v>209</v>
      </c>
      <c r="C10" s="51">
        <v>214</v>
      </c>
      <c r="D10" s="52">
        <f t="shared" si="0"/>
        <v>5</v>
      </c>
      <c r="E10" s="119">
        <f t="shared" si="1"/>
        <v>102.4</v>
      </c>
      <c r="G10" s="50"/>
      <c r="H10" s="53"/>
      <c r="K10" s="53"/>
    </row>
    <row r="11" spans="1:11" ht="28.5" customHeight="1">
      <c r="A11" s="118" t="s">
        <v>71</v>
      </c>
      <c r="B11" s="51">
        <v>1013</v>
      </c>
      <c r="C11" s="51">
        <v>471</v>
      </c>
      <c r="D11" s="52">
        <f t="shared" si="0"/>
        <v>-542</v>
      </c>
      <c r="E11" s="119">
        <f t="shared" si="1"/>
        <v>46.5</v>
      </c>
      <c r="G11" s="50"/>
      <c r="H11" s="53"/>
      <c r="K11" s="53"/>
    </row>
    <row r="12" spans="1:11" ht="59.25" customHeight="1">
      <c r="A12" s="118" t="s">
        <v>72</v>
      </c>
      <c r="B12" s="51">
        <v>119</v>
      </c>
      <c r="C12" s="51">
        <v>60</v>
      </c>
      <c r="D12" s="52">
        <f t="shared" si="0"/>
        <v>-59</v>
      </c>
      <c r="E12" s="119">
        <f t="shared" si="1"/>
        <v>50.4</v>
      </c>
      <c r="G12" s="50"/>
      <c r="H12" s="53"/>
      <c r="K12" s="53"/>
    </row>
    <row r="13" spans="1:18" ht="30.75" customHeight="1">
      <c r="A13" s="118" t="s">
        <v>73</v>
      </c>
      <c r="B13" s="51">
        <v>1568</v>
      </c>
      <c r="C13" s="51">
        <v>394</v>
      </c>
      <c r="D13" s="52">
        <f t="shared" si="0"/>
        <v>-1174</v>
      </c>
      <c r="E13" s="119">
        <f t="shared" si="1"/>
        <v>25.1</v>
      </c>
      <c r="G13" s="50"/>
      <c r="H13" s="53"/>
      <c r="K13" s="53"/>
      <c r="R13" s="54"/>
    </row>
    <row r="14" spans="1:18" ht="75" customHeight="1">
      <c r="A14" s="118" t="s">
        <v>74</v>
      </c>
      <c r="B14" s="51">
        <v>913</v>
      </c>
      <c r="C14" s="51">
        <v>435</v>
      </c>
      <c r="D14" s="52">
        <f t="shared" si="0"/>
        <v>-478</v>
      </c>
      <c r="E14" s="119">
        <f t="shared" si="1"/>
        <v>47.6</v>
      </c>
      <c r="G14" s="50"/>
      <c r="H14" s="53"/>
      <c r="K14" s="53"/>
      <c r="R14" s="54"/>
    </row>
    <row r="15" spans="1:18" ht="33" customHeight="1" thickBot="1">
      <c r="A15" s="120" t="s">
        <v>75</v>
      </c>
      <c r="B15" s="121">
        <v>942</v>
      </c>
      <c r="C15" s="121">
        <v>720</v>
      </c>
      <c r="D15" s="122">
        <f t="shared" si="0"/>
        <v>-222</v>
      </c>
      <c r="E15" s="123">
        <f t="shared" si="1"/>
        <v>76.4</v>
      </c>
      <c r="G15" s="50"/>
      <c r="H15" s="53"/>
      <c r="K15" s="53"/>
      <c r="R15" s="54"/>
    </row>
    <row r="16" spans="1:18" ht="12.75">
      <c r="A16" s="47"/>
      <c r="B16" s="47"/>
      <c r="C16" s="47"/>
      <c r="D16" s="47"/>
      <c r="R16" s="54"/>
    </row>
    <row r="17" spans="1:18" ht="12.75">
      <c r="A17" s="47"/>
      <c r="B17" s="47"/>
      <c r="C17" s="47"/>
      <c r="D17" s="47"/>
      <c r="R17" s="54"/>
    </row>
    <row r="18" ht="12.75">
      <c r="R18" s="54"/>
    </row>
    <row r="19" ht="12.75">
      <c r="R19" s="54"/>
    </row>
    <row r="20" ht="12.75">
      <c r="R20" s="54"/>
    </row>
    <row r="21" ht="12.75">
      <c r="R21" s="54"/>
    </row>
  </sheetData>
  <sheetProtection/>
  <mergeCells count="5">
    <mergeCell ref="A1:E1"/>
    <mergeCell ref="A2:E2"/>
    <mergeCell ref="A4:A5"/>
    <mergeCell ref="D4:E4"/>
    <mergeCell ref="B4:C4"/>
  </mergeCells>
  <printOptions horizontalCentered="1"/>
  <pageMargins left="0.3937007874015748" right="0" top="0.5118110236220472" bottom="0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M32"/>
  <sheetViews>
    <sheetView view="pageBreakPreview" zoomScaleSheetLayoutView="100" zoomScalePageLayoutView="0" workbookViewId="0" topLeftCell="A1">
      <selection activeCell="A3" sqref="A3:A4"/>
    </sheetView>
  </sheetViews>
  <sheetFormatPr defaultColWidth="9.140625" defaultRowHeight="15"/>
  <cols>
    <col min="1" max="1" width="60.57421875" style="153" customWidth="1"/>
    <col min="2" max="2" width="11.421875" style="153" customWidth="1"/>
    <col min="3" max="3" width="11.57421875" style="154" customWidth="1"/>
    <col min="4" max="4" width="9.28125" style="153" customWidth="1"/>
    <col min="5" max="5" width="12.421875" style="153" customWidth="1"/>
    <col min="6" max="7" width="11.7109375" style="1" bestFit="1" customWidth="1"/>
    <col min="8" max="16384" width="9.140625" style="1" customWidth="1"/>
  </cols>
  <sheetData>
    <row r="1" spans="1:5" s="195" customFormat="1" ht="27" customHeight="1">
      <c r="A1" s="256" t="s">
        <v>126</v>
      </c>
      <c r="B1" s="256"/>
      <c r="C1" s="256"/>
      <c r="D1" s="256"/>
      <c r="E1" s="256"/>
    </row>
    <row r="2" spans="1:5" s="196" customFormat="1" ht="24.75" customHeight="1">
      <c r="A2" s="257" t="s">
        <v>180</v>
      </c>
      <c r="B2" s="257"/>
      <c r="C2" s="257"/>
      <c r="D2" s="257"/>
      <c r="E2" s="257"/>
    </row>
    <row r="3" spans="1:5" ht="19.5" customHeight="1">
      <c r="A3" s="258" t="s">
        <v>0</v>
      </c>
      <c r="B3" s="265" t="s">
        <v>136</v>
      </c>
      <c r="C3" s="265" t="s">
        <v>137</v>
      </c>
      <c r="D3" s="259" t="s">
        <v>2</v>
      </c>
      <c r="E3" s="259"/>
    </row>
    <row r="4" spans="1:5" ht="30" customHeight="1">
      <c r="A4" s="258"/>
      <c r="B4" s="265"/>
      <c r="C4" s="265"/>
      <c r="D4" s="155" t="s">
        <v>3</v>
      </c>
      <c r="E4" s="156" t="s">
        <v>147</v>
      </c>
    </row>
    <row r="5" spans="1:5" ht="25.5" customHeight="1">
      <c r="A5" s="157" t="s">
        <v>142</v>
      </c>
      <c r="B5" s="158">
        <v>64.766</v>
      </c>
      <c r="C5" s="158">
        <v>60.481</v>
      </c>
      <c r="D5" s="174">
        <f>ROUND(C5/B5*100,1)</f>
        <v>93.4</v>
      </c>
      <c r="E5" s="175">
        <f>C5-B5</f>
        <v>-4.285000000000004</v>
      </c>
    </row>
    <row r="6" spans="1:5" s="4" customFormat="1" ht="21.75" customHeight="1">
      <c r="A6" s="159" t="s">
        <v>143</v>
      </c>
      <c r="B6" s="160">
        <v>41.17</v>
      </c>
      <c r="C6" s="160">
        <v>37.648</v>
      </c>
      <c r="D6" s="161">
        <f>ROUND(C6/B6*100,1)</f>
        <v>91.4</v>
      </c>
      <c r="E6" s="162">
        <f>C6-B6</f>
        <v>-3.5219999999999985</v>
      </c>
    </row>
    <row r="7" spans="1:8" ht="38.25" customHeight="1">
      <c r="A7" s="163" t="s">
        <v>144</v>
      </c>
      <c r="B7" s="55">
        <v>50.456</v>
      </c>
      <c r="C7" s="55">
        <v>50.707</v>
      </c>
      <c r="D7" s="176">
        <f>ROUND(C7/B7*100,1)</f>
        <v>100.5</v>
      </c>
      <c r="E7" s="176">
        <f>C7-B7</f>
        <v>0.25099999999999767</v>
      </c>
      <c r="F7" s="4"/>
      <c r="G7" s="4"/>
      <c r="H7" s="4"/>
    </row>
    <row r="8" spans="1:8" ht="22.5" customHeight="1">
      <c r="A8" s="164" t="s">
        <v>145</v>
      </c>
      <c r="B8" s="165">
        <v>18.362</v>
      </c>
      <c r="C8" s="165">
        <v>21.41</v>
      </c>
      <c r="D8" s="176">
        <f>ROUND(C8/B8*100,1)</f>
        <v>116.6</v>
      </c>
      <c r="E8" s="176">
        <f>C8-B8</f>
        <v>3.048000000000002</v>
      </c>
      <c r="F8" s="4"/>
      <c r="G8" s="4"/>
      <c r="H8" s="4"/>
    </row>
    <row r="9" spans="1:13" ht="33" customHeight="1">
      <c r="A9" s="164" t="s">
        <v>146</v>
      </c>
      <c r="B9" s="165">
        <f>B8/B7%</f>
        <v>36.39210401141588</v>
      </c>
      <c r="C9" s="165">
        <f>C8/C7%</f>
        <v>42.222967243181415</v>
      </c>
      <c r="D9" s="260" t="s">
        <v>185</v>
      </c>
      <c r="E9" s="261"/>
      <c r="F9" s="3"/>
      <c r="M9" s="2"/>
    </row>
    <row r="10" spans="1:6" s="4" customFormat="1" ht="35.25" customHeight="1">
      <c r="A10" s="186" t="s">
        <v>165</v>
      </c>
      <c r="B10" s="158">
        <v>31.441</v>
      </c>
      <c r="C10" s="158">
        <v>28.668</v>
      </c>
      <c r="D10" s="174">
        <f aca="true" t="shared" si="0" ref="D10:D15">ROUND(C10/B10*100,1)</f>
        <v>91.2</v>
      </c>
      <c r="E10" s="177">
        <f>C10-B10</f>
        <v>-2.7729999999999997</v>
      </c>
      <c r="F10" s="187"/>
    </row>
    <row r="11" spans="1:6" ht="32.25" customHeight="1">
      <c r="A11" s="203" t="s">
        <v>148</v>
      </c>
      <c r="B11" s="173">
        <v>50</v>
      </c>
      <c r="C11" s="173">
        <v>54</v>
      </c>
      <c r="D11" s="178">
        <f t="shared" si="0"/>
        <v>108</v>
      </c>
      <c r="E11" s="179" t="s">
        <v>191</v>
      </c>
      <c r="F11" s="3"/>
    </row>
    <row r="12" spans="1:6" ht="38.25" customHeight="1">
      <c r="A12" s="169" t="s">
        <v>163</v>
      </c>
      <c r="B12" s="137">
        <v>1255</v>
      </c>
      <c r="C12" s="137">
        <v>1017</v>
      </c>
      <c r="D12" s="161">
        <f t="shared" si="0"/>
        <v>81</v>
      </c>
      <c r="E12" s="162">
        <f>C12-B12</f>
        <v>-238</v>
      </c>
      <c r="F12" s="3"/>
    </row>
    <row r="13" spans="1:8" ht="25.5" customHeight="1">
      <c r="A13" s="167" t="s">
        <v>149</v>
      </c>
      <c r="B13" s="56">
        <v>13.451</v>
      </c>
      <c r="C13" s="56">
        <v>11.428</v>
      </c>
      <c r="D13" s="161">
        <f t="shared" si="0"/>
        <v>85</v>
      </c>
      <c r="E13" s="162">
        <f>C13-B13</f>
        <v>-2.0229999999999997</v>
      </c>
      <c r="G13" s="4"/>
      <c r="H13" s="4"/>
    </row>
    <row r="14" spans="1:8" ht="19.5" customHeight="1">
      <c r="A14" s="168" t="s">
        <v>150</v>
      </c>
      <c r="B14" s="55">
        <v>3.864</v>
      </c>
      <c r="C14" s="55">
        <v>4.826</v>
      </c>
      <c r="D14" s="176">
        <f t="shared" si="0"/>
        <v>124.9</v>
      </c>
      <c r="E14" s="176">
        <f>C14-B14</f>
        <v>0.9619999999999997</v>
      </c>
      <c r="G14" s="4"/>
      <c r="H14" s="4"/>
    </row>
    <row r="15" spans="1:5" s="4" customFormat="1" ht="23.25" customHeight="1">
      <c r="A15" s="169" t="s">
        <v>166</v>
      </c>
      <c r="B15" s="137">
        <v>130</v>
      </c>
      <c r="C15" s="137">
        <v>109</v>
      </c>
      <c r="D15" s="161">
        <f t="shared" si="0"/>
        <v>83.8</v>
      </c>
      <c r="E15" s="160" t="s">
        <v>190</v>
      </c>
    </row>
    <row r="16" spans="1:8" ht="33.75" customHeight="1">
      <c r="A16" s="201" t="s">
        <v>151</v>
      </c>
      <c r="B16" s="166">
        <v>21.745</v>
      </c>
      <c r="C16" s="166">
        <v>20.402</v>
      </c>
      <c r="D16" s="178">
        <f aca="true" t="shared" si="1" ref="D16:D21">ROUND(C16/B16*100,1)</f>
        <v>93.8</v>
      </c>
      <c r="E16" s="178">
        <f aca="true" t="shared" si="2" ref="E16:E21">C16-B16</f>
        <v>-1.343</v>
      </c>
      <c r="G16" s="4"/>
      <c r="H16" s="4"/>
    </row>
    <row r="17" spans="1:8" ht="36" customHeight="1">
      <c r="A17" s="169" t="s">
        <v>152</v>
      </c>
      <c r="B17" s="56">
        <v>177.749</v>
      </c>
      <c r="C17" s="56">
        <v>183.868</v>
      </c>
      <c r="D17" s="180">
        <f t="shared" si="1"/>
        <v>103.4</v>
      </c>
      <c r="E17" s="181">
        <f t="shared" si="2"/>
        <v>6.119</v>
      </c>
      <c r="G17" s="4"/>
      <c r="H17" s="4"/>
    </row>
    <row r="18" spans="1:5" s="4" customFormat="1" ht="22.5" customHeight="1">
      <c r="A18" s="169" t="s">
        <v>153</v>
      </c>
      <c r="B18" s="56">
        <v>45.266</v>
      </c>
      <c r="C18" s="56">
        <v>42.396</v>
      </c>
      <c r="D18" s="182">
        <f t="shared" si="1"/>
        <v>93.7</v>
      </c>
      <c r="E18" s="162">
        <f t="shared" si="2"/>
        <v>-2.8699999999999974</v>
      </c>
    </row>
    <row r="19" spans="1:5" s="4" customFormat="1" ht="34.5" customHeight="1">
      <c r="A19" s="171" t="s">
        <v>154</v>
      </c>
      <c r="B19" s="56">
        <v>13.971</v>
      </c>
      <c r="C19" s="56">
        <v>14.302</v>
      </c>
      <c r="D19" s="183">
        <f t="shared" si="1"/>
        <v>102.4</v>
      </c>
      <c r="E19" s="184">
        <f t="shared" si="2"/>
        <v>0.3309999999999995</v>
      </c>
    </row>
    <row r="20" spans="1:5" ht="22.5" customHeight="1">
      <c r="A20" s="170" t="s">
        <v>155</v>
      </c>
      <c r="B20" s="158">
        <v>70.902</v>
      </c>
      <c r="C20" s="158">
        <v>73.756</v>
      </c>
      <c r="D20" s="174">
        <f t="shared" si="1"/>
        <v>104</v>
      </c>
      <c r="E20" s="175">
        <f t="shared" si="2"/>
        <v>2.853999999999999</v>
      </c>
    </row>
    <row r="21" spans="1:5" s="4" customFormat="1" ht="21.75" customHeight="1">
      <c r="A21" s="204" t="s">
        <v>156</v>
      </c>
      <c r="B21" s="172">
        <v>68.054</v>
      </c>
      <c r="C21" s="172">
        <v>70.287</v>
      </c>
      <c r="D21" s="161">
        <f t="shared" si="1"/>
        <v>103.3</v>
      </c>
      <c r="E21" s="162">
        <f t="shared" si="2"/>
        <v>2.233000000000004</v>
      </c>
    </row>
    <row r="22" spans="1:5" ht="21.75" customHeight="1">
      <c r="A22" s="266" t="s">
        <v>181</v>
      </c>
      <c r="B22" s="267"/>
      <c r="C22" s="267"/>
      <c r="D22" s="267"/>
      <c r="E22" s="268"/>
    </row>
    <row r="23" spans="1:5" ht="18" customHeight="1">
      <c r="A23" s="265" t="s">
        <v>0</v>
      </c>
      <c r="B23" s="269" t="s">
        <v>169</v>
      </c>
      <c r="C23" s="269" t="s">
        <v>167</v>
      </c>
      <c r="D23" s="260" t="s">
        <v>2</v>
      </c>
      <c r="E23" s="261"/>
    </row>
    <row r="24" spans="1:8" ht="33" customHeight="1">
      <c r="A24" s="265"/>
      <c r="B24" s="269"/>
      <c r="C24" s="269"/>
      <c r="D24" s="155" t="s">
        <v>3</v>
      </c>
      <c r="E24" s="156" t="s">
        <v>157</v>
      </c>
      <c r="G24" s="4"/>
      <c r="H24" s="4"/>
    </row>
    <row r="25" spans="1:8" ht="28.5" customHeight="1">
      <c r="A25" s="163" t="s">
        <v>158</v>
      </c>
      <c r="B25" s="55">
        <v>19.211</v>
      </c>
      <c r="C25" s="55">
        <v>19.121</v>
      </c>
      <c r="D25" s="176">
        <f aca="true" t="shared" si="3" ref="D25:D30">ROUND(C25/B25*100,1)</f>
        <v>99.5</v>
      </c>
      <c r="E25" s="185">
        <f>C25-B25</f>
        <v>-0.08999999999999986</v>
      </c>
      <c r="G25" s="4"/>
      <c r="H25" s="4"/>
    </row>
    <row r="26" spans="1:8" ht="28.5" customHeight="1">
      <c r="A26" s="163" t="s">
        <v>159</v>
      </c>
      <c r="B26" s="55">
        <v>14.949</v>
      </c>
      <c r="C26" s="55">
        <v>14.728</v>
      </c>
      <c r="D26" s="176">
        <f t="shared" si="3"/>
        <v>98.5</v>
      </c>
      <c r="E26" s="185">
        <f>C26-B26</f>
        <v>-0.22100000000000009</v>
      </c>
      <c r="G26" s="4"/>
      <c r="H26" s="4"/>
    </row>
    <row r="27" spans="1:8" ht="28.5" customHeight="1">
      <c r="A27" s="163" t="s">
        <v>186</v>
      </c>
      <c r="B27" s="55">
        <v>1901.37</v>
      </c>
      <c r="C27" s="55">
        <v>2316.29</v>
      </c>
      <c r="D27" s="176">
        <f t="shared" si="3"/>
        <v>121.8</v>
      </c>
      <c r="E27" s="185" t="s">
        <v>189</v>
      </c>
      <c r="G27" s="4"/>
      <c r="H27" s="4"/>
    </row>
    <row r="28" spans="1:8" ht="28.5" customHeight="1">
      <c r="A28" s="163" t="s">
        <v>160</v>
      </c>
      <c r="B28" s="55">
        <v>3.904</v>
      </c>
      <c r="C28" s="55">
        <v>5.3</v>
      </c>
      <c r="D28" s="176">
        <f t="shared" si="3"/>
        <v>135.8</v>
      </c>
      <c r="E28" s="185">
        <f>C28-B28</f>
        <v>1.396</v>
      </c>
      <c r="G28" s="4"/>
      <c r="H28" s="4"/>
    </row>
    <row r="29" spans="1:8" ht="31.5" customHeight="1">
      <c r="A29" s="163" t="s">
        <v>164</v>
      </c>
      <c r="B29" s="55">
        <v>3.716</v>
      </c>
      <c r="C29" s="55">
        <v>4.642</v>
      </c>
      <c r="D29" s="176">
        <f t="shared" si="3"/>
        <v>124.9</v>
      </c>
      <c r="E29" s="185">
        <f>C29-B29</f>
        <v>0.9260000000000002</v>
      </c>
      <c r="G29" s="4"/>
      <c r="H29" s="4"/>
    </row>
    <row r="30" spans="1:8" ht="28.5" customHeight="1">
      <c r="A30" s="163" t="s">
        <v>161</v>
      </c>
      <c r="B30" s="55">
        <v>4210</v>
      </c>
      <c r="C30" s="55">
        <v>5353</v>
      </c>
      <c r="D30" s="176">
        <f t="shared" si="3"/>
        <v>127.1</v>
      </c>
      <c r="E30" s="185" t="s">
        <v>188</v>
      </c>
      <c r="G30" s="4"/>
      <c r="H30" s="4"/>
    </row>
    <row r="31" spans="1:8" ht="28.5" customHeight="1">
      <c r="A31" s="163" t="s">
        <v>162</v>
      </c>
      <c r="B31" s="200">
        <v>5</v>
      </c>
      <c r="C31" s="200">
        <v>4</v>
      </c>
      <c r="D31" s="262" t="s">
        <v>187</v>
      </c>
      <c r="E31" s="263"/>
      <c r="G31" s="4"/>
      <c r="H31" s="4"/>
    </row>
    <row r="32" spans="1:5" ht="15.75">
      <c r="A32" s="264"/>
      <c r="B32" s="264"/>
      <c r="C32" s="264"/>
      <c r="D32" s="264"/>
      <c r="E32" s="264"/>
    </row>
  </sheetData>
  <sheetProtection/>
  <mergeCells count="14">
    <mergeCell ref="A32:E32"/>
    <mergeCell ref="B3:B4"/>
    <mergeCell ref="C3:C4"/>
    <mergeCell ref="A22:E22"/>
    <mergeCell ref="A23:A24"/>
    <mergeCell ref="B23:B24"/>
    <mergeCell ref="C23:C24"/>
    <mergeCell ref="D23:E23"/>
    <mergeCell ref="A1:E1"/>
    <mergeCell ref="A2:E2"/>
    <mergeCell ref="A3:A4"/>
    <mergeCell ref="D3:E3"/>
    <mergeCell ref="D9:E9"/>
    <mergeCell ref="D31:E31"/>
  </mergeCells>
  <printOptions horizontalCentered="1"/>
  <pageMargins left="0.3937007874015748" right="0" top="0" bottom="0" header="0" footer="0"/>
  <pageSetup horizontalDpi="600" verticalDpi="600" orientation="portrait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BS142"/>
  <sheetViews>
    <sheetView view="pageBreakPreview" zoomScale="75" zoomScaleNormal="75" zoomScaleSheetLayoutView="75" zoomScalePageLayoutView="0" workbookViewId="0" topLeftCell="A1">
      <pane xSplit="1" ySplit="8" topLeftCell="B9" activePane="bottomRight" state="frozen"/>
      <selection pane="topLeft" activeCell="K10" sqref="K10"/>
      <selection pane="topRight" activeCell="K10" sqref="K10"/>
      <selection pane="bottomLeft" activeCell="K10" sqref="K10"/>
      <selection pane="bottomRight" activeCell="BN39" sqref="BN39:BP39"/>
    </sheetView>
  </sheetViews>
  <sheetFormatPr defaultColWidth="9.140625" defaultRowHeight="15"/>
  <cols>
    <col min="1" max="1" width="18.7109375" style="8" customWidth="1"/>
    <col min="2" max="3" width="10.00390625" style="8" customWidth="1"/>
    <col min="4" max="4" width="8.57421875" style="8" customWidth="1"/>
    <col min="5" max="5" width="9.28125" style="8" customWidth="1"/>
    <col min="6" max="6" width="9.8515625" style="8" customWidth="1"/>
    <col min="7" max="7" width="8.8515625" style="8" customWidth="1"/>
    <col min="8" max="8" width="7.57421875" style="8" customWidth="1"/>
    <col min="9" max="9" width="8.7109375" style="8" customWidth="1"/>
    <col min="10" max="11" width="10.00390625" style="8" customWidth="1"/>
    <col min="12" max="12" width="7.421875" style="8" customWidth="1"/>
    <col min="13" max="13" width="8.7109375" style="8" customWidth="1"/>
    <col min="14" max="15" width="10.00390625" style="8" customWidth="1"/>
    <col min="16" max="16" width="8.140625" style="8" customWidth="1"/>
    <col min="17" max="17" width="6.57421875" style="8" customWidth="1"/>
    <col min="18" max="19" width="8.28125" style="8" customWidth="1"/>
    <col min="20" max="20" width="7.421875" style="8" customWidth="1"/>
    <col min="21" max="21" width="8.57421875" style="8" customWidth="1"/>
    <col min="22" max="22" width="10.57421875" style="8" customWidth="1"/>
    <col min="23" max="23" width="9.57421875" style="8" customWidth="1"/>
    <col min="24" max="24" width="6.421875" style="8" customWidth="1"/>
    <col min="25" max="25" width="8.421875" style="8" customWidth="1"/>
    <col min="26" max="27" width="8.8515625" style="8" customWidth="1"/>
    <col min="28" max="28" width="7.8515625" style="8" customWidth="1"/>
    <col min="29" max="29" width="8.28125" style="8" customWidth="1"/>
    <col min="30" max="30" width="8.421875" style="8" customWidth="1"/>
    <col min="31" max="31" width="8.8515625" style="8" customWidth="1"/>
    <col min="32" max="32" width="6.7109375" style="8" customWidth="1"/>
    <col min="33" max="33" width="8.8515625" style="8" customWidth="1"/>
    <col min="34" max="34" width="8.57421875" style="8" customWidth="1"/>
    <col min="35" max="35" width="9.421875" style="8" customWidth="1"/>
    <col min="36" max="37" width="7.28125" style="8" customWidth="1"/>
    <col min="38" max="38" width="10.00390625" style="8" customWidth="1"/>
    <col min="39" max="39" width="10.7109375" style="8" customWidth="1"/>
    <col min="40" max="40" width="7.421875" style="8" customWidth="1"/>
    <col min="41" max="41" width="7.7109375" style="8" customWidth="1"/>
    <col min="42" max="42" width="10.28125" style="8" customWidth="1"/>
    <col min="43" max="43" width="9.7109375" style="8" customWidth="1"/>
    <col min="44" max="44" width="6.7109375" style="8" customWidth="1"/>
    <col min="45" max="45" width="8.140625" style="8" customWidth="1"/>
    <col min="46" max="46" width="9.140625" style="8" customWidth="1"/>
    <col min="47" max="47" width="9.00390625" style="8" customWidth="1"/>
    <col min="48" max="48" width="6.57421875" style="8" customWidth="1"/>
    <col min="49" max="49" width="8.28125" style="8" customWidth="1"/>
    <col min="50" max="50" width="8.7109375" style="8" customWidth="1"/>
    <col min="51" max="51" width="9.421875" style="8" customWidth="1"/>
    <col min="52" max="52" width="7.00390625" style="8" customWidth="1"/>
    <col min="53" max="53" width="9.00390625" style="8" customWidth="1"/>
    <col min="54" max="56" width="9.57421875" style="8" customWidth="1"/>
    <col min="57" max="57" width="9.140625" style="8" customWidth="1"/>
    <col min="58" max="58" width="8.421875" style="8" customWidth="1"/>
    <col min="59" max="61" width="10.28125" style="8" customWidth="1"/>
    <col min="62" max="62" width="7.8515625" style="8" customWidth="1"/>
    <col min="63" max="63" width="7.421875" style="8" customWidth="1"/>
    <col min="64" max="64" width="7.8515625" style="8" customWidth="1"/>
    <col min="65" max="65" width="7.421875" style="8" customWidth="1"/>
    <col min="66" max="67" width="7.8515625" style="8" customWidth="1"/>
    <col min="68" max="68" width="8.00390625" style="8" customWidth="1"/>
    <col min="69" max="16384" width="9.140625" style="8" customWidth="1"/>
  </cols>
  <sheetData>
    <row r="1" spans="1:57" ht="21.75" customHeight="1">
      <c r="A1" s="5"/>
      <c r="B1" s="270" t="s">
        <v>135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7"/>
      <c r="AM1" s="7"/>
      <c r="AN1" s="7"/>
      <c r="AO1" s="7"/>
      <c r="AP1" s="7"/>
      <c r="AQ1" s="7"/>
      <c r="AR1" s="7"/>
      <c r="AT1" s="9"/>
      <c r="AV1" s="9"/>
      <c r="AW1" s="9"/>
      <c r="AY1" s="10"/>
      <c r="BD1" s="10"/>
      <c r="BE1" s="10"/>
    </row>
    <row r="2" spans="1:64" s="151" customFormat="1" ht="27.75" customHeight="1">
      <c r="A2" s="146"/>
      <c r="B2" s="271" t="s">
        <v>182</v>
      </c>
      <c r="C2" s="271"/>
      <c r="D2" s="271"/>
      <c r="E2" s="271"/>
      <c r="F2" s="271"/>
      <c r="G2" s="271"/>
      <c r="H2" s="271"/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8"/>
      <c r="AM2" s="149" t="s">
        <v>5</v>
      </c>
      <c r="AN2" s="148"/>
      <c r="AO2" s="148"/>
      <c r="AP2" s="148"/>
      <c r="AQ2" s="148"/>
      <c r="AR2" s="148"/>
      <c r="AS2" s="148"/>
      <c r="AT2" s="12"/>
      <c r="AU2" s="12"/>
      <c r="AV2" s="12"/>
      <c r="AW2" s="12"/>
      <c r="AX2" s="12"/>
      <c r="AY2" s="150"/>
      <c r="BB2" s="150"/>
      <c r="BE2" s="8"/>
      <c r="BF2" s="8"/>
      <c r="BG2" s="8"/>
      <c r="BH2" s="10"/>
      <c r="BI2" s="8"/>
      <c r="BJ2" s="10" t="s">
        <v>5</v>
      </c>
      <c r="BK2" s="8"/>
      <c r="BL2" s="8"/>
    </row>
    <row r="3" spans="1:68" s="145" customFormat="1" ht="20.25" customHeight="1">
      <c r="A3" s="285"/>
      <c r="B3" s="288" t="s">
        <v>6</v>
      </c>
      <c r="C3" s="288"/>
      <c r="D3" s="288"/>
      <c r="E3" s="288"/>
      <c r="F3" s="272" t="s">
        <v>7</v>
      </c>
      <c r="G3" s="273"/>
      <c r="H3" s="273"/>
      <c r="I3" s="274"/>
      <c r="J3" s="272" t="s">
        <v>8</v>
      </c>
      <c r="K3" s="273"/>
      <c r="L3" s="273"/>
      <c r="M3" s="274"/>
      <c r="N3" s="272" t="s">
        <v>140</v>
      </c>
      <c r="O3" s="273"/>
      <c r="P3" s="273"/>
      <c r="Q3" s="274"/>
      <c r="R3" s="272" t="s">
        <v>9</v>
      </c>
      <c r="S3" s="273"/>
      <c r="T3" s="273"/>
      <c r="U3" s="274"/>
      <c r="V3" s="272" t="s">
        <v>10</v>
      </c>
      <c r="W3" s="273"/>
      <c r="X3" s="273"/>
      <c r="Y3" s="274"/>
      <c r="Z3" s="297" t="s">
        <v>138</v>
      </c>
      <c r="AA3" s="298"/>
      <c r="AB3" s="298"/>
      <c r="AC3" s="298"/>
      <c r="AD3" s="298"/>
      <c r="AE3" s="298"/>
      <c r="AF3" s="298"/>
      <c r="AG3" s="293"/>
      <c r="AH3" s="272" t="s">
        <v>12</v>
      </c>
      <c r="AI3" s="273"/>
      <c r="AJ3" s="273"/>
      <c r="AK3" s="274"/>
      <c r="AL3" s="296" t="s">
        <v>13</v>
      </c>
      <c r="AM3" s="296"/>
      <c r="AN3" s="296"/>
      <c r="AO3" s="296"/>
      <c r="AP3" s="288" t="s">
        <v>14</v>
      </c>
      <c r="AQ3" s="288"/>
      <c r="AR3" s="288"/>
      <c r="AS3" s="288"/>
      <c r="AT3" s="272" t="s">
        <v>15</v>
      </c>
      <c r="AU3" s="273"/>
      <c r="AV3" s="273"/>
      <c r="AW3" s="274"/>
      <c r="AX3" s="288" t="s">
        <v>16</v>
      </c>
      <c r="AY3" s="288"/>
      <c r="AZ3" s="288"/>
      <c r="BA3" s="288"/>
      <c r="BB3" s="272" t="s">
        <v>183</v>
      </c>
      <c r="BC3" s="273"/>
      <c r="BD3" s="274"/>
      <c r="BE3" s="272" t="s">
        <v>170</v>
      </c>
      <c r="BF3" s="273"/>
      <c r="BG3" s="273"/>
      <c r="BH3" s="273"/>
      <c r="BI3" s="273"/>
      <c r="BJ3" s="273"/>
      <c r="BK3" s="273"/>
      <c r="BL3" s="274"/>
      <c r="BM3" s="272" t="s">
        <v>175</v>
      </c>
      <c r="BN3" s="273"/>
      <c r="BO3" s="273"/>
      <c r="BP3" s="273"/>
    </row>
    <row r="4" spans="1:68" s="145" customFormat="1" ht="38.25" customHeight="1">
      <c r="A4" s="286"/>
      <c r="B4" s="288"/>
      <c r="C4" s="288"/>
      <c r="D4" s="288"/>
      <c r="E4" s="288"/>
      <c r="F4" s="275"/>
      <c r="G4" s="276"/>
      <c r="H4" s="276"/>
      <c r="I4" s="277"/>
      <c r="J4" s="275"/>
      <c r="K4" s="276"/>
      <c r="L4" s="276"/>
      <c r="M4" s="277"/>
      <c r="N4" s="275"/>
      <c r="O4" s="276"/>
      <c r="P4" s="276"/>
      <c r="Q4" s="277"/>
      <c r="R4" s="275"/>
      <c r="S4" s="276"/>
      <c r="T4" s="276"/>
      <c r="U4" s="277"/>
      <c r="V4" s="275"/>
      <c r="W4" s="276"/>
      <c r="X4" s="276"/>
      <c r="Y4" s="277"/>
      <c r="Z4" s="280" t="s">
        <v>139</v>
      </c>
      <c r="AA4" s="292"/>
      <c r="AB4" s="292"/>
      <c r="AC4" s="292"/>
      <c r="AD4" s="275" t="s">
        <v>11</v>
      </c>
      <c r="AE4" s="276"/>
      <c r="AF4" s="276"/>
      <c r="AG4" s="277"/>
      <c r="AH4" s="275"/>
      <c r="AI4" s="276"/>
      <c r="AJ4" s="276"/>
      <c r="AK4" s="277"/>
      <c r="AL4" s="296"/>
      <c r="AM4" s="296"/>
      <c r="AN4" s="296"/>
      <c r="AO4" s="296"/>
      <c r="AP4" s="288"/>
      <c r="AQ4" s="288"/>
      <c r="AR4" s="288"/>
      <c r="AS4" s="288"/>
      <c r="AT4" s="275"/>
      <c r="AU4" s="276"/>
      <c r="AV4" s="276"/>
      <c r="AW4" s="277"/>
      <c r="AX4" s="288"/>
      <c r="AY4" s="288"/>
      <c r="AZ4" s="288"/>
      <c r="BA4" s="288"/>
      <c r="BB4" s="275"/>
      <c r="BC4" s="276"/>
      <c r="BD4" s="277"/>
      <c r="BE4" s="278"/>
      <c r="BF4" s="279"/>
      <c r="BG4" s="279"/>
      <c r="BH4" s="279"/>
      <c r="BI4" s="279"/>
      <c r="BJ4" s="279"/>
      <c r="BK4" s="279"/>
      <c r="BL4" s="280"/>
      <c r="BM4" s="275"/>
      <c r="BN4" s="276"/>
      <c r="BO4" s="276"/>
      <c r="BP4" s="276"/>
    </row>
    <row r="5" spans="1:68" s="145" customFormat="1" ht="15" customHeight="1">
      <c r="A5" s="286"/>
      <c r="B5" s="289"/>
      <c r="C5" s="289"/>
      <c r="D5" s="289"/>
      <c r="E5" s="289"/>
      <c r="F5" s="275"/>
      <c r="G5" s="276"/>
      <c r="H5" s="276"/>
      <c r="I5" s="277"/>
      <c r="J5" s="278"/>
      <c r="K5" s="279"/>
      <c r="L5" s="279"/>
      <c r="M5" s="280"/>
      <c r="N5" s="278"/>
      <c r="O5" s="279"/>
      <c r="P5" s="279"/>
      <c r="Q5" s="280"/>
      <c r="R5" s="278"/>
      <c r="S5" s="279"/>
      <c r="T5" s="279"/>
      <c r="U5" s="280"/>
      <c r="V5" s="278"/>
      <c r="W5" s="279"/>
      <c r="X5" s="279"/>
      <c r="Y5" s="280"/>
      <c r="Z5" s="293"/>
      <c r="AA5" s="288"/>
      <c r="AB5" s="288"/>
      <c r="AC5" s="288"/>
      <c r="AD5" s="278"/>
      <c r="AE5" s="279"/>
      <c r="AF5" s="279"/>
      <c r="AG5" s="280"/>
      <c r="AH5" s="278"/>
      <c r="AI5" s="279"/>
      <c r="AJ5" s="279"/>
      <c r="AK5" s="280"/>
      <c r="AL5" s="296"/>
      <c r="AM5" s="296"/>
      <c r="AN5" s="296"/>
      <c r="AO5" s="296"/>
      <c r="AP5" s="288"/>
      <c r="AQ5" s="288"/>
      <c r="AR5" s="288"/>
      <c r="AS5" s="288"/>
      <c r="AT5" s="278"/>
      <c r="AU5" s="279"/>
      <c r="AV5" s="279"/>
      <c r="AW5" s="280"/>
      <c r="AX5" s="288"/>
      <c r="AY5" s="288"/>
      <c r="AZ5" s="288"/>
      <c r="BA5" s="288"/>
      <c r="BB5" s="278"/>
      <c r="BC5" s="279"/>
      <c r="BD5" s="280"/>
      <c r="BE5" s="297" t="s">
        <v>171</v>
      </c>
      <c r="BF5" s="298"/>
      <c r="BG5" s="298"/>
      <c r="BH5" s="293"/>
      <c r="BI5" s="288" t="s">
        <v>172</v>
      </c>
      <c r="BJ5" s="288"/>
      <c r="BK5" s="288"/>
      <c r="BL5" s="288"/>
      <c r="BM5" s="278"/>
      <c r="BN5" s="279"/>
      <c r="BO5" s="279"/>
      <c r="BP5" s="279"/>
    </row>
    <row r="6" spans="1:68" ht="30" customHeight="1">
      <c r="A6" s="286"/>
      <c r="B6" s="282">
        <v>2017</v>
      </c>
      <c r="C6" s="283">
        <v>2018</v>
      </c>
      <c r="D6" s="281" t="s">
        <v>17</v>
      </c>
      <c r="E6" s="281"/>
      <c r="F6" s="282">
        <v>2017</v>
      </c>
      <c r="G6" s="283">
        <v>2018</v>
      </c>
      <c r="H6" s="281" t="s">
        <v>17</v>
      </c>
      <c r="I6" s="281"/>
      <c r="J6" s="282">
        <v>2017</v>
      </c>
      <c r="K6" s="283">
        <v>2018</v>
      </c>
      <c r="L6" s="290" t="s">
        <v>17</v>
      </c>
      <c r="M6" s="291"/>
      <c r="N6" s="282">
        <v>2017</v>
      </c>
      <c r="O6" s="283">
        <v>2018</v>
      </c>
      <c r="P6" s="281" t="s">
        <v>17</v>
      </c>
      <c r="Q6" s="281"/>
      <c r="R6" s="282">
        <v>2017</v>
      </c>
      <c r="S6" s="283">
        <v>2018</v>
      </c>
      <c r="T6" s="294" t="s">
        <v>17</v>
      </c>
      <c r="U6" s="294"/>
      <c r="V6" s="282">
        <v>2017</v>
      </c>
      <c r="W6" s="283">
        <v>2018</v>
      </c>
      <c r="X6" s="281" t="s">
        <v>17</v>
      </c>
      <c r="Y6" s="281"/>
      <c r="Z6" s="282">
        <v>2017</v>
      </c>
      <c r="AA6" s="283">
        <v>2018</v>
      </c>
      <c r="AB6" s="281" t="s">
        <v>17</v>
      </c>
      <c r="AC6" s="281"/>
      <c r="AD6" s="282">
        <v>2017</v>
      </c>
      <c r="AE6" s="283">
        <v>2018</v>
      </c>
      <c r="AF6" s="281" t="s">
        <v>17</v>
      </c>
      <c r="AG6" s="281"/>
      <c r="AH6" s="282">
        <v>2017</v>
      </c>
      <c r="AI6" s="283">
        <v>2018</v>
      </c>
      <c r="AJ6" s="281" t="s">
        <v>17</v>
      </c>
      <c r="AK6" s="281"/>
      <c r="AL6" s="282">
        <v>2017</v>
      </c>
      <c r="AM6" s="283">
        <v>2018</v>
      </c>
      <c r="AN6" s="281" t="s">
        <v>17</v>
      </c>
      <c r="AO6" s="281"/>
      <c r="AP6" s="281" t="s">
        <v>18</v>
      </c>
      <c r="AQ6" s="281"/>
      <c r="AR6" s="281" t="s">
        <v>17</v>
      </c>
      <c r="AS6" s="281"/>
      <c r="AT6" s="282">
        <v>2017</v>
      </c>
      <c r="AU6" s="283">
        <v>2018</v>
      </c>
      <c r="AV6" s="281" t="s">
        <v>17</v>
      </c>
      <c r="AW6" s="281"/>
      <c r="AX6" s="282">
        <v>2017</v>
      </c>
      <c r="AY6" s="283">
        <v>2018</v>
      </c>
      <c r="AZ6" s="281" t="s">
        <v>17</v>
      </c>
      <c r="BA6" s="281"/>
      <c r="BB6" s="282">
        <v>2017</v>
      </c>
      <c r="BC6" s="283">
        <v>2018</v>
      </c>
      <c r="BD6" s="295" t="s">
        <v>19</v>
      </c>
      <c r="BE6" s="282">
        <v>2017</v>
      </c>
      <c r="BF6" s="283">
        <v>2018</v>
      </c>
      <c r="BG6" s="281" t="s">
        <v>17</v>
      </c>
      <c r="BH6" s="281"/>
      <c r="BI6" s="282">
        <v>2017</v>
      </c>
      <c r="BJ6" s="283">
        <v>2018</v>
      </c>
      <c r="BK6" s="299" t="s">
        <v>17</v>
      </c>
      <c r="BL6" s="300"/>
      <c r="BM6" s="282">
        <v>2017</v>
      </c>
      <c r="BN6" s="283">
        <v>2018</v>
      </c>
      <c r="BO6" s="290" t="s">
        <v>17</v>
      </c>
      <c r="BP6" s="291"/>
    </row>
    <row r="7" spans="1:68" s="16" customFormat="1" ht="18.75" customHeight="1">
      <c r="A7" s="287"/>
      <c r="B7" s="282"/>
      <c r="C7" s="284"/>
      <c r="D7" s="13" t="s">
        <v>3</v>
      </c>
      <c r="E7" s="13" t="s">
        <v>19</v>
      </c>
      <c r="F7" s="282"/>
      <c r="G7" s="284"/>
      <c r="H7" s="13" t="s">
        <v>3</v>
      </c>
      <c r="I7" s="13" t="s">
        <v>19</v>
      </c>
      <c r="J7" s="282"/>
      <c r="K7" s="284"/>
      <c r="L7" s="13" t="s">
        <v>3</v>
      </c>
      <c r="M7" s="13" t="s">
        <v>19</v>
      </c>
      <c r="N7" s="282"/>
      <c r="O7" s="284"/>
      <c r="P7" s="13" t="s">
        <v>3</v>
      </c>
      <c r="Q7" s="13" t="s">
        <v>19</v>
      </c>
      <c r="R7" s="282"/>
      <c r="S7" s="284"/>
      <c r="T7" s="14" t="s">
        <v>3</v>
      </c>
      <c r="U7" s="14" t="s">
        <v>19</v>
      </c>
      <c r="V7" s="282"/>
      <c r="W7" s="284"/>
      <c r="X7" s="13" t="s">
        <v>3</v>
      </c>
      <c r="Y7" s="13" t="s">
        <v>19</v>
      </c>
      <c r="Z7" s="282"/>
      <c r="AA7" s="284"/>
      <c r="AB7" s="13" t="s">
        <v>3</v>
      </c>
      <c r="AC7" s="13" t="s">
        <v>19</v>
      </c>
      <c r="AD7" s="282"/>
      <c r="AE7" s="284"/>
      <c r="AF7" s="13" t="s">
        <v>3</v>
      </c>
      <c r="AG7" s="13" t="s">
        <v>19</v>
      </c>
      <c r="AH7" s="282"/>
      <c r="AI7" s="284"/>
      <c r="AJ7" s="13" t="s">
        <v>3</v>
      </c>
      <c r="AK7" s="13" t="s">
        <v>19</v>
      </c>
      <c r="AL7" s="282"/>
      <c r="AM7" s="284"/>
      <c r="AN7" s="13" t="s">
        <v>3</v>
      </c>
      <c r="AO7" s="13" t="s">
        <v>19</v>
      </c>
      <c r="AP7" s="15">
        <v>2017</v>
      </c>
      <c r="AQ7" s="15">
        <v>2018</v>
      </c>
      <c r="AR7" s="13" t="s">
        <v>3</v>
      </c>
      <c r="AS7" s="13" t="s">
        <v>19</v>
      </c>
      <c r="AT7" s="282"/>
      <c r="AU7" s="284"/>
      <c r="AV7" s="13" t="s">
        <v>3</v>
      </c>
      <c r="AW7" s="13" t="s">
        <v>19</v>
      </c>
      <c r="AX7" s="282"/>
      <c r="AY7" s="284"/>
      <c r="AZ7" s="13" t="s">
        <v>3</v>
      </c>
      <c r="BA7" s="13" t="s">
        <v>19</v>
      </c>
      <c r="BB7" s="282"/>
      <c r="BC7" s="284"/>
      <c r="BD7" s="295"/>
      <c r="BE7" s="282"/>
      <c r="BF7" s="284"/>
      <c r="BG7" s="13" t="s">
        <v>3</v>
      </c>
      <c r="BH7" s="13" t="s">
        <v>19</v>
      </c>
      <c r="BI7" s="282"/>
      <c r="BJ7" s="284"/>
      <c r="BK7" s="15" t="s">
        <v>3</v>
      </c>
      <c r="BL7" s="15" t="s">
        <v>19</v>
      </c>
      <c r="BM7" s="282"/>
      <c r="BN7" s="284"/>
      <c r="BO7" s="220" t="s">
        <v>3</v>
      </c>
      <c r="BP7" s="321" t="s">
        <v>19</v>
      </c>
    </row>
    <row r="8" spans="1:68" ht="12.75" customHeight="1">
      <c r="A8" s="17" t="s">
        <v>20</v>
      </c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  <c r="H8" s="17">
        <v>7</v>
      </c>
      <c r="I8" s="17">
        <v>8</v>
      </c>
      <c r="J8" s="17">
        <v>9</v>
      </c>
      <c r="K8" s="17">
        <v>10</v>
      </c>
      <c r="L8" s="17">
        <v>11</v>
      </c>
      <c r="M8" s="17">
        <v>12</v>
      </c>
      <c r="N8" s="17">
        <v>13</v>
      </c>
      <c r="O8" s="17">
        <v>14</v>
      </c>
      <c r="P8" s="17">
        <v>15</v>
      </c>
      <c r="Q8" s="17">
        <v>16</v>
      </c>
      <c r="R8" s="17">
        <v>17</v>
      </c>
      <c r="S8" s="17">
        <v>18</v>
      </c>
      <c r="T8" s="17">
        <v>19</v>
      </c>
      <c r="U8" s="17">
        <v>20</v>
      </c>
      <c r="V8" s="17">
        <v>21</v>
      </c>
      <c r="W8" s="17">
        <v>22</v>
      </c>
      <c r="X8" s="17">
        <v>23</v>
      </c>
      <c r="Y8" s="17">
        <v>24</v>
      </c>
      <c r="Z8" s="17">
        <v>25</v>
      </c>
      <c r="AA8" s="17">
        <v>26</v>
      </c>
      <c r="AB8" s="17">
        <v>27</v>
      </c>
      <c r="AC8" s="17">
        <v>28</v>
      </c>
      <c r="AD8" s="17">
        <v>29</v>
      </c>
      <c r="AE8" s="17">
        <v>30</v>
      </c>
      <c r="AF8" s="17">
        <v>31</v>
      </c>
      <c r="AG8" s="17">
        <v>32</v>
      </c>
      <c r="AH8" s="17">
        <v>33</v>
      </c>
      <c r="AI8" s="17">
        <v>34</v>
      </c>
      <c r="AJ8" s="17">
        <v>35</v>
      </c>
      <c r="AK8" s="17">
        <v>36</v>
      </c>
      <c r="AL8" s="17">
        <v>37</v>
      </c>
      <c r="AM8" s="17">
        <v>38</v>
      </c>
      <c r="AN8" s="17">
        <v>39</v>
      </c>
      <c r="AO8" s="17">
        <v>40</v>
      </c>
      <c r="AP8" s="17">
        <v>41</v>
      </c>
      <c r="AQ8" s="17">
        <v>42</v>
      </c>
      <c r="AR8" s="17">
        <v>43</v>
      </c>
      <c r="AS8" s="17">
        <v>44</v>
      </c>
      <c r="AT8" s="17">
        <v>45</v>
      </c>
      <c r="AU8" s="17">
        <v>46</v>
      </c>
      <c r="AV8" s="17">
        <v>47</v>
      </c>
      <c r="AW8" s="17">
        <v>48</v>
      </c>
      <c r="AX8" s="17">
        <v>49</v>
      </c>
      <c r="AY8" s="17">
        <v>50</v>
      </c>
      <c r="AZ8" s="17">
        <v>51</v>
      </c>
      <c r="BA8" s="17">
        <v>52</v>
      </c>
      <c r="BB8" s="17">
        <v>53</v>
      </c>
      <c r="BC8" s="17">
        <v>54</v>
      </c>
      <c r="BD8" s="17">
        <v>55</v>
      </c>
      <c r="BE8" s="17">
        <v>56</v>
      </c>
      <c r="BF8" s="17">
        <v>57</v>
      </c>
      <c r="BG8" s="17">
        <v>58</v>
      </c>
      <c r="BH8" s="17">
        <v>59</v>
      </c>
      <c r="BI8" s="17">
        <v>60</v>
      </c>
      <c r="BJ8" s="17">
        <v>61</v>
      </c>
      <c r="BK8" s="17">
        <v>62</v>
      </c>
      <c r="BL8" s="17">
        <v>63</v>
      </c>
      <c r="BM8" s="17">
        <v>64</v>
      </c>
      <c r="BN8" s="17">
        <v>65</v>
      </c>
      <c r="BO8" s="17">
        <v>66</v>
      </c>
      <c r="BP8" s="17">
        <v>67</v>
      </c>
    </row>
    <row r="9" spans="1:68" s="25" customFormat="1" ht="27" customHeight="1">
      <c r="A9" s="18" t="s">
        <v>127</v>
      </c>
      <c r="B9" s="19">
        <f>SUM(B10:B35)</f>
        <v>64766</v>
      </c>
      <c r="C9" s="19">
        <f>SUM(C10:C35)</f>
        <v>60481</v>
      </c>
      <c r="D9" s="20">
        <f aca="true" t="shared" si="0" ref="D9:D31">C9/B9*100</f>
        <v>93.38387425501034</v>
      </c>
      <c r="E9" s="19">
        <f aca="true" t="shared" si="1" ref="E9:E31">C9-B9</f>
        <v>-4285</v>
      </c>
      <c r="F9" s="19">
        <f>SUM(F10:F35)</f>
        <v>41170</v>
      </c>
      <c r="G9" s="19">
        <f>SUM(G10:G35)</f>
        <v>37648</v>
      </c>
      <c r="H9" s="20">
        <f aca="true" t="shared" si="2" ref="H9:H31">G9/F9*100</f>
        <v>91.44522710711684</v>
      </c>
      <c r="I9" s="19">
        <f aca="true" t="shared" si="3" ref="I9:I31">G9-F9</f>
        <v>-3522</v>
      </c>
      <c r="J9" s="19">
        <f>SUM(J10:J35)</f>
        <v>50456</v>
      </c>
      <c r="K9" s="19">
        <f>SUM(K10:K35)</f>
        <v>50707</v>
      </c>
      <c r="L9" s="20">
        <f aca="true" t="shared" si="4" ref="L9:L31">K9/J9*100</f>
        <v>100.49746313619788</v>
      </c>
      <c r="M9" s="19">
        <f aca="true" t="shared" si="5" ref="M9:M31">K9-J9</f>
        <v>251</v>
      </c>
      <c r="N9" s="19">
        <f>SUM(N10:N35)</f>
        <v>18362</v>
      </c>
      <c r="O9" s="19">
        <f>SUM(O10:O35)</f>
        <v>21410</v>
      </c>
      <c r="P9" s="21">
        <f aca="true" t="shared" si="6" ref="P9:P35">O9/N9*100</f>
        <v>116.59949896525433</v>
      </c>
      <c r="Q9" s="19">
        <f aca="true" t="shared" si="7" ref="Q9:Q31">O9-N9</f>
        <v>3048</v>
      </c>
      <c r="R9" s="19">
        <f>SUM(R10:R35)</f>
        <v>13451</v>
      </c>
      <c r="S9" s="19">
        <f>SUM(S10:S35)</f>
        <v>11428</v>
      </c>
      <c r="T9" s="21">
        <f aca="true" t="shared" si="8" ref="T9:T32">S9/R9*100</f>
        <v>84.96022600550145</v>
      </c>
      <c r="U9" s="19">
        <f aca="true" t="shared" si="9" ref="U9:U31">S9-R9</f>
        <v>-2023</v>
      </c>
      <c r="V9" s="19">
        <f>SUM(V10:V35)</f>
        <v>177749</v>
      </c>
      <c r="W9" s="19">
        <f>SUM(W10:W35)</f>
        <v>183868</v>
      </c>
      <c r="X9" s="20">
        <f aca="true" t="shared" si="10" ref="X9:X31">W9/V9*100</f>
        <v>103.44249475383829</v>
      </c>
      <c r="Y9" s="19">
        <f aca="true" t="shared" si="11" ref="Y9:Y31">W9-V9</f>
        <v>6119</v>
      </c>
      <c r="Z9" s="19">
        <f>SUM(Z10:Z35)</f>
        <v>63467</v>
      </c>
      <c r="AA9" s="19">
        <f>SUM(AA10:AA35)</f>
        <v>59340</v>
      </c>
      <c r="AB9" s="20">
        <f aca="true" t="shared" si="12" ref="AB9:AB31">AA9/Z9*100</f>
        <v>93.4974081018482</v>
      </c>
      <c r="AC9" s="19">
        <f aca="true" t="shared" si="13" ref="AC9:AC31">AA9-Z9</f>
        <v>-4127</v>
      </c>
      <c r="AD9" s="19">
        <f>SUM(AD10:AD35)</f>
        <v>59995</v>
      </c>
      <c r="AE9" s="19">
        <f>SUM(AE10:AE35)</f>
        <v>61915</v>
      </c>
      <c r="AF9" s="20">
        <f aca="true" t="shared" si="14" ref="AF9:AF33">AE9/AD9*100</f>
        <v>103.20026668889075</v>
      </c>
      <c r="AG9" s="19">
        <f aca="true" t="shared" si="15" ref="AG9:AG31">AE9-AD9</f>
        <v>1920</v>
      </c>
      <c r="AH9" s="19">
        <f>SUM(AH10:AH35)</f>
        <v>21745</v>
      </c>
      <c r="AI9" s="19">
        <f>SUM(AI10:AI35)</f>
        <v>20402</v>
      </c>
      <c r="AJ9" s="21">
        <f aca="true" t="shared" si="16" ref="AJ9:AJ31">AI9/AH9*100</f>
        <v>93.82386755575995</v>
      </c>
      <c r="AK9" s="19">
        <f aca="true" t="shared" si="17" ref="AK9:AK31">AI9-AH9</f>
        <v>-1343</v>
      </c>
      <c r="AL9" s="23">
        <f>SUM(AL10:AL35)</f>
        <v>13971</v>
      </c>
      <c r="AM9" s="23">
        <f>SUM(AM10:AM35)</f>
        <v>14302</v>
      </c>
      <c r="AN9" s="24">
        <f>ROUND(AM9/AL9*100,1)</f>
        <v>102.4</v>
      </c>
      <c r="AO9" s="23">
        <f aca="true" t="shared" si="18" ref="AO9:AO31">AM9-AL9</f>
        <v>331</v>
      </c>
      <c r="AP9" s="19">
        <f>SUM(AP10:AP35)</f>
        <v>70902</v>
      </c>
      <c r="AQ9" s="19">
        <f>SUM(AQ10:AQ35)</f>
        <v>73756</v>
      </c>
      <c r="AR9" s="21">
        <f aca="true" t="shared" si="19" ref="AR9:AR31">ROUND(AQ9/AP9*100,1)</f>
        <v>104</v>
      </c>
      <c r="AS9" s="19">
        <f aca="true" t="shared" si="20" ref="AS9:AS31">AQ9-AP9</f>
        <v>2854</v>
      </c>
      <c r="AT9" s="19">
        <f>SUM(AT10:AT35)</f>
        <v>19211</v>
      </c>
      <c r="AU9" s="19">
        <f>SUM(AU10:AU35)</f>
        <v>19121</v>
      </c>
      <c r="AV9" s="21">
        <f aca="true" t="shared" si="21" ref="AV9:AV31">AU9/AT9*100</f>
        <v>99.53151840091614</v>
      </c>
      <c r="AW9" s="19">
        <f aca="true" t="shared" si="22" ref="AW9:AW31">AU9-AT9</f>
        <v>-90</v>
      </c>
      <c r="AX9" s="19">
        <f>SUM(AX10:AX35)</f>
        <v>14949</v>
      </c>
      <c r="AY9" s="19">
        <f>SUM(AY10:AY35)</f>
        <v>14728</v>
      </c>
      <c r="AZ9" s="21">
        <f aca="true" t="shared" si="23" ref="AZ9:AZ31">AY9/AX9*100</f>
        <v>98.52164024349455</v>
      </c>
      <c r="BA9" s="19">
        <f aca="true" t="shared" si="24" ref="BA9:BA31">AY9-AX9</f>
        <v>-221</v>
      </c>
      <c r="BB9" s="19">
        <v>1901.37</v>
      </c>
      <c r="BC9" s="19">
        <v>2316.29</v>
      </c>
      <c r="BD9" s="19">
        <f aca="true" t="shared" si="25" ref="BD9:BD31">BC9-BB9</f>
        <v>414.9200000000001</v>
      </c>
      <c r="BE9" s="19">
        <f>SUM(BE10:BE35)</f>
        <v>3904</v>
      </c>
      <c r="BF9" s="19">
        <f>SUM(BF10:BF35)</f>
        <v>5300</v>
      </c>
      <c r="BG9" s="20">
        <f>ROUND(BF9/BE9*100,1)</f>
        <v>135.8</v>
      </c>
      <c r="BH9" s="19">
        <f>BF9-BE9</f>
        <v>1396</v>
      </c>
      <c r="BI9" s="19">
        <f>SUM(BI10:BI35)</f>
        <v>3716</v>
      </c>
      <c r="BJ9" s="19">
        <f>SUM(BJ10:BJ35)</f>
        <v>4642</v>
      </c>
      <c r="BK9" s="20">
        <f>ROUND(BJ9/BI9*100,1)</f>
        <v>124.9</v>
      </c>
      <c r="BL9" s="19">
        <f>BJ9-BI9</f>
        <v>926</v>
      </c>
      <c r="BM9" s="19">
        <v>4210</v>
      </c>
      <c r="BN9" s="19">
        <v>5353</v>
      </c>
      <c r="BO9" s="20">
        <f>ROUND(BN9/BM9*100,1)</f>
        <v>127.1</v>
      </c>
      <c r="BP9" s="19">
        <f>BN9-BM9</f>
        <v>1143</v>
      </c>
    </row>
    <row r="10" spans="1:68" ht="21.75" customHeight="1">
      <c r="A10" s="26" t="s">
        <v>174</v>
      </c>
      <c r="B10" s="27">
        <v>14550</v>
      </c>
      <c r="C10" s="28">
        <v>12635</v>
      </c>
      <c r="D10" s="20">
        <f t="shared" si="0"/>
        <v>86.83848797250859</v>
      </c>
      <c r="E10" s="19">
        <f t="shared" si="1"/>
        <v>-1915</v>
      </c>
      <c r="F10" s="27">
        <v>8969</v>
      </c>
      <c r="G10" s="27">
        <v>7757</v>
      </c>
      <c r="H10" s="20">
        <f t="shared" si="2"/>
        <v>86.48678782472963</v>
      </c>
      <c r="I10" s="19">
        <f t="shared" si="3"/>
        <v>-1212</v>
      </c>
      <c r="J10" s="27">
        <v>13931</v>
      </c>
      <c r="K10" s="27">
        <v>14061</v>
      </c>
      <c r="L10" s="20">
        <f t="shared" si="4"/>
        <v>100.93317062665996</v>
      </c>
      <c r="M10" s="19">
        <f t="shared" si="5"/>
        <v>130</v>
      </c>
      <c r="N10" s="29">
        <v>7401</v>
      </c>
      <c r="O10" s="27">
        <v>8909</v>
      </c>
      <c r="P10" s="21">
        <f t="shared" si="6"/>
        <v>120.37562491555195</v>
      </c>
      <c r="Q10" s="22">
        <f t="shared" si="7"/>
        <v>1508</v>
      </c>
      <c r="R10" s="27">
        <v>3772</v>
      </c>
      <c r="S10" s="29">
        <v>2957</v>
      </c>
      <c r="T10" s="21">
        <f t="shared" si="8"/>
        <v>78.39342523860022</v>
      </c>
      <c r="U10" s="19">
        <f t="shared" si="9"/>
        <v>-815</v>
      </c>
      <c r="V10" s="27">
        <v>59877</v>
      </c>
      <c r="W10" s="27">
        <v>61819</v>
      </c>
      <c r="X10" s="20">
        <f t="shared" si="10"/>
        <v>103.24331546336656</v>
      </c>
      <c r="Y10" s="19">
        <f t="shared" si="11"/>
        <v>1942</v>
      </c>
      <c r="Z10" s="27">
        <v>14061</v>
      </c>
      <c r="AA10" s="27">
        <v>12249</v>
      </c>
      <c r="AB10" s="20">
        <f t="shared" si="12"/>
        <v>87.11329208448902</v>
      </c>
      <c r="AC10" s="19">
        <f t="shared" si="13"/>
        <v>-1812</v>
      </c>
      <c r="AD10" s="27">
        <v>25139</v>
      </c>
      <c r="AE10" s="28">
        <v>29470</v>
      </c>
      <c r="AF10" s="20">
        <f t="shared" si="14"/>
        <v>117.22821114602809</v>
      </c>
      <c r="AG10" s="19">
        <f t="shared" si="15"/>
        <v>4331</v>
      </c>
      <c r="AH10" s="27">
        <v>5619</v>
      </c>
      <c r="AI10" s="27">
        <v>4609</v>
      </c>
      <c r="AJ10" s="21">
        <f t="shared" si="16"/>
        <v>82.02527140060509</v>
      </c>
      <c r="AK10" s="19">
        <f t="shared" si="17"/>
        <v>-1010</v>
      </c>
      <c r="AL10" s="30">
        <v>6863</v>
      </c>
      <c r="AM10" s="30">
        <v>6876</v>
      </c>
      <c r="AN10" s="24">
        <f aca="true" t="shared" si="26" ref="AN10:AN31">ROUND(AM10/AL10*100,1)</f>
        <v>100.2</v>
      </c>
      <c r="AO10" s="23">
        <f t="shared" si="18"/>
        <v>13</v>
      </c>
      <c r="AP10" s="31">
        <v>32139</v>
      </c>
      <c r="AQ10" s="27">
        <v>33690</v>
      </c>
      <c r="AR10" s="21">
        <f t="shared" si="19"/>
        <v>104.8</v>
      </c>
      <c r="AS10" s="19">
        <f t="shared" si="20"/>
        <v>1551</v>
      </c>
      <c r="AT10" s="27">
        <v>5163</v>
      </c>
      <c r="AU10" s="27">
        <v>5001</v>
      </c>
      <c r="AV10" s="21">
        <f t="shared" si="21"/>
        <v>96.8622893666473</v>
      </c>
      <c r="AW10" s="19">
        <f t="shared" si="22"/>
        <v>-162</v>
      </c>
      <c r="AX10" s="27">
        <v>4168</v>
      </c>
      <c r="AY10" s="27">
        <v>4077</v>
      </c>
      <c r="AZ10" s="21">
        <f t="shared" si="23"/>
        <v>97.81669865642995</v>
      </c>
      <c r="BA10" s="19">
        <f t="shared" si="24"/>
        <v>-91</v>
      </c>
      <c r="BB10" s="138">
        <v>2680</v>
      </c>
      <c r="BC10" s="27">
        <v>3204</v>
      </c>
      <c r="BD10" s="19">
        <f t="shared" si="25"/>
        <v>524</v>
      </c>
      <c r="BE10" s="27">
        <v>3325</v>
      </c>
      <c r="BF10" s="27">
        <v>4548</v>
      </c>
      <c r="BG10" s="20">
        <f aca="true" t="shared" si="27" ref="BG10:BG35">ROUND(BF10/BE10*100,1)</f>
        <v>136.8</v>
      </c>
      <c r="BH10" s="19">
        <f aca="true" t="shared" si="28" ref="BH10:BH35">BF10-BE10</f>
        <v>1223</v>
      </c>
      <c r="BI10" s="27">
        <v>2970</v>
      </c>
      <c r="BJ10" s="197">
        <v>4040</v>
      </c>
      <c r="BK10" s="198">
        <f aca="true" t="shared" si="29" ref="BK10:BK31">ROUND(BJ10/BI10*100,1)</f>
        <v>136</v>
      </c>
      <c r="BL10" s="199">
        <f aca="true" t="shared" si="30" ref="BL10:BL31">BJ10-BI10</f>
        <v>1070</v>
      </c>
      <c r="BM10" s="27">
        <v>4308</v>
      </c>
      <c r="BN10" s="197">
        <v>5487</v>
      </c>
      <c r="BO10" s="322">
        <f aca="true" t="shared" si="31" ref="BO10:BO35">ROUND(BN10/BM10*100,1)</f>
        <v>127.4</v>
      </c>
      <c r="BP10" s="199">
        <f aca="true" t="shared" si="32" ref="BP10:BP35">BN10-BM10</f>
        <v>1179</v>
      </c>
    </row>
    <row r="11" spans="1:68" ht="21.75" customHeight="1">
      <c r="A11" s="26" t="s">
        <v>101</v>
      </c>
      <c r="B11" s="27">
        <v>4107</v>
      </c>
      <c r="C11" s="28">
        <v>3936</v>
      </c>
      <c r="D11" s="20">
        <f t="shared" si="0"/>
        <v>95.836376917458</v>
      </c>
      <c r="E11" s="19">
        <f t="shared" si="1"/>
        <v>-171</v>
      </c>
      <c r="F11" s="27">
        <v>2301</v>
      </c>
      <c r="G11" s="27">
        <v>2261</v>
      </c>
      <c r="H11" s="20">
        <f t="shared" si="2"/>
        <v>98.26162538026945</v>
      </c>
      <c r="I11" s="19">
        <f t="shared" si="3"/>
        <v>-40</v>
      </c>
      <c r="J11" s="27">
        <v>2786</v>
      </c>
      <c r="K11" s="27">
        <v>2795</v>
      </c>
      <c r="L11" s="20">
        <f t="shared" si="4"/>
        <v>100.32304379038048</v>
      </c>
      <c r="M11" s="19">
        <f t="shared" si="5"/>
        <v>9</v>
      </c>
      <c r="N11" s="29">
        <v>722</v>
      </c>
      <c r="O11" s="27">
        <v>883</v>
      </c>
      <c r="P11" s="21">
        <f t="shared" si="6"/>
        <v>122.29916897506925</v>
      </c>
      <c r="Q11" s="22">
        <f t="shared" si="7"/>
        <v>161</v>
      </c>
      <c r="R11" s="27">
        <v>618</v>
      </c>
      <c r="S11" s="29">
        <v>593</v>
      </c>
      <c r="T11" s="21">
        <f t="shared" si="8"/>
        <v>95.9546925566343</v>
      </c>
      <c r="U11" s="19">
        <f t="shared" si="9"/>
        <v>-25</v>
      </c>
      <c r="V11" s="27">
        <v>9018</v>
      </c>
      <c r="W11" s="27">
        <v>8023</v>
      </c>
      <c r="X11" s="20">
        <f t="shared" si="10"/>
        <v>88.96651142160124</v>
      </c>
      <c r="Y11" s="19">
        <f t="shared" si="11"/>
        <v>-995</v>
      </c>
      <c r="Z11" s="27">
        <v>4068</v>
      </c>
      <c r="AA11" s="27">
        <v>3904</v>
      </c>
      <c r="AB11" s="20">
        <f t="shared" si="12"/>
        <v>95.968534906588</v>
      </c>
      <c r="AC11" s="19">
        <f t="shared" si="13"/>
        <v>-164</v>
      </c>
      <c r="AD11" s="27">
        <v>1467</v>
      </c>
      <c r="AE11" s="28">
        <v>1312</v>
      </c>
      <c r="AF11" s="20">
        <f t="shared" si="14"/>
        <v>89.4342194955692</v>
      </c>
      <c r="AG11" s="19">
        <f t="shared" si="15"/>
        <v>-155</v>
      </c>
      <c r="AH11" s="27">
        <v>1246</v>
      </c>
      <c r="AI11" s="27">
        <v>1204</v>
      </c>
      <c r="AJ11" s="21">
        <f t="shared" si="16"/>
        <v>96.62921348314607</v>
      </c>
      <c r="AK11" s="19">
        <f t="shared" si="17"/>
        <v>-42</v>
      </c>
      <c r="AL11" s="30">
        <v>589</v>
      </c>
      <c r="AM11" s="30">
        <v>603</v>
      </c>
      <c r="AN11" s="24">
        <f t="shared" si="26"/>
        <v>102.4</v>
      </c>
      <c r="AO11" s="23">
        <f t="shared" si="18"/>
        <v>14</v>
      </c>
      <c r="AP11" s="31">
        <v>3054</v>
      </c>
      <c r="AQ11" s="27">
        <v>3077</v>
      </c>
      <c r="AR11" s="21">
        <f t="shared" si="19"/>
        <v>100.8</v>
      </c>
      <c r="AS11" s="19">
        <f t="shared" si="20"/>
        <v>23</v>
      </c>
      <c r="AT11" s="27">
        <v>1316</v>
      </c>
      <c r="AU11" s="27">
        <v>1540</v>
      </c>
      <c r="AV11" s="21">
        <f t="shared" si="21"/>
        <v>117.02127659574468</v>
      </c>
      <c r="AW11" s="19">
        <f t="shared" si="22"/>
        <v>224</v>
      </c>
      <c r="AX11" s="27">
        <v>1025</v>
      </c>
      <c r="AY11" s="27">
        <v>1206</v>
      </c>
      <c r="AZ11" s="21">
        <f t="shared" si="23"/>
        <v>117.65853658536585</v>
      </c>
      <c r="BA11" s="19">
        <f t="shared" si="24"/>
        <v>181</v>
      </c>
      <c r="BB11" s="138">
        <v>1754</v>
      </c>
      <c r="BC11" s="27">
        <v>2011</v>
      </c>
      <c r="BD11" s="19">
        <f t="shared" si="25"/>
        <v>257</v>
      </c>
      <c r="BE11" s="27">
        <v>35</v>
      </c>
      <c r="BF11" s="27">
        <v>45</v>
      </c>
      <c r="BG11" s="20">
        <f t="shared" si="27"/>
        <v>128.6</v>
      </c>
      <c r="BH11" s="19">
        <f t="shared" si="28"/>
        <v>10</v>
      </c>
      <c r="BI11" s="27">
        <v>54</v>
      </c>
      <c r="BJ11" s="197">
        <v>42</v>
      </c>
      <c r="BK11" s="198">
        <f t="shared" si="29"/>
        <v>77.8</v>
      </c>
      <c r="BL11" s="199">
        <f t="shared" si="30"/>
        <v>-12</v>
      </c>
      <c r="BM11" s="27">
        <v>3731</v>
      </c>
      <c r="BN11" s="197">
        <v>4750</v>
      </c>
      <c r="BO11" s="322">
        <f t="shared" si="31"/>
        <v>127.3</v>
      </c>
      <c r="BP11" s="199">
        <f t="shared" si="32"/>
        <v>1019</v>
      </c>
    </row>
    <row r="12" spans="1:68" ht="21.75" customHeight="1">
      <c r="A12" s="26" t="s">
        <v>102</v>
      </c>
      <c r="B12" s="27">
        <v>1386</v>
      </c>
      <c r="C12" s="28">
        <v>1349</v>
      </c>
      <c r="D12" s="20">
        <f t="shared" si="0"/>
        <v>97.33044733044733</v>
      </c>
      <c r="E12" s="19">
        <f t="shared" si="1"/>
        <v>-37</v>
      </c>
      <c r="F12" s="27">
        <v>755</v>
      </c>
      <c r="G12" s="27">
        <v>724</v>
      </c>
      <c r="H12" s="20">
        <f t="shared" si="2"/>
        <v>95.89403973509934</v>
      </c>
      <c r="I12" s="19">
        <f t="shared" si="3"/>
        <v>-31</v>
      </c>
      <c r="J12" s="27">
        <v>785</v>
      </c>
      <c r="K12" s="27">
        <v>763</v>
      </c>
      <c r="L12" s="20">
        <f t="shared" si="4"/>
        <v>97.19745222929936</v>
      </c>
      <c r="M12" s="19">
        <f t="shared" si="5"/>
        <v>-22</v>
      </c>
      <c r="N12" s="29">
        <v>219</v>
      </c>
      <c r="O12" s="27">
        <v>280</v>
      </c>
      <c r="P12" s="21">
        <f t="shared" si="6"/>
        <v>127.85388127853881</v>
      </c>
      <c r="Q12" s="22">
        <f t="shared" si="7"/>
        <v>61</v>
      </c>
      <c r="R12" s="27">
        <v>247</v>
      </c>
      <c r="S12" s="29">
        <v>215</v>
      </c>
      <c r="T12" s="21">
        <f t="shared" si="8"/>
        <v>87.04453441295547</v>
      </c>
      <c r="U12" s="19">
        <f t="shared" si="9"/>
        <v>-32</v>
      </c>
      <c r="V12" s="27">
        <v>2701</v>
      </c>
      <c r="W12" s="27">
        <v>3340</v>
      </c>
      <c r="X12" s="20">
        <f t="shared" si="10"/>
        <v>123.65790447982228</v>
      </c>
      <c r="Y12" s="19">
        <f t="shared" si="11"/>
        <v>639</v>
      </c>
      <c r="Z12" s="27">
        <v>1364</v>
      </c>
      <c r="AA12" s="27">
        <v>1337</v>
      </c>
      <c r="AB12" s="20">
        <f t="shared" si="12"/>
        <v>98.02052785923753</v>
      </c>
      <c r="AC12" s="19">
        <f t="shared" si="13"/>
        <v>-27</v>
      </c>
      <c r="AD12" s="27">
        <v>643</v>
      </c>
      <c r="AE12" s="28">
        <v>844</v>
      </c>
      <c r="AF12" s="20">
        <f t="shared" si="14"/>
        <v>131.2597200622084</v>
      </c>
      <c r="AG12" s="19">
        <f t="shared" si="15"/>
        <v>201</v>
      </c>
      <c r="AH12" s="27">
        <v>423</v>
      </c>
      <c r="AI12" s="27">
        <v>403</v>
      </c>
      <c r="AJ12" s="21">
        <f t="shared" si="16"/>
        <v>95.27186761229315</v>
      </c>
      <c r="AK12" s="19">
        <f t="shared" si="17"/>
        <v>-20</v>
      </c>
      <c r="AL12" s="30">
        <v>154</v>
      </c>
      <c r="AM12" s="30">
        <v>160</v>
      </c>
      <c r="AN12" s="24">
        <f t="shared" si="26"/>
        <v>103.9</v>
      </c>
      <c r="AO12" s="23">
        <f t="shared" si="18"/>
        <v>6</v>
      </c>
      <c r="AP12" s="31">
        <v>801</v>
      </c>
      <c r="AQ12" s="27">
        <v>786</v>
      </c>
      <c r="AR12" s="21">
        <f t="shared" si="19"/>
        <v>98.1</v>
      </c>
      <c r="AS12" s="19">
        <f t="shared" si="20"/>
        <v>-15</v>
      </c>
      <c r="AT12" s="27">
        <v>437</v>
      </c>
      <c r="AU12" s="27">
        <v>526</v>
      </c>
      <c r="AV12" s="21">
        <f t="shared" si="21"/>
        <v>120.36613272311212</v>
      </c>
      <c r="AW12" s="19">
        <f t="shared" si="22"/>
        <v>89</v>
      </c>
      <c r="AX12" s="27">
        <v>295</v>
      </c>
      <c r="AY12" s="27">
        <v>331</v>
      </c>
      <c r="AZ12" s="21">
        <f t="shared" si="23"/>
        <v>112.20338983050848</v>
      </c>
      <c r="BA12" s="19">
        <f t="shared" si="24"/>
        <v>36</v>
      </c>
      <c r="BB12" s="138">
        <v>1405</v>
      </c>
      <c r="BC12" s="27">
        <v>1525</v>
      </c>
      <c r="BD12" s="19">
        <f t="shared" si="25"/>
        <v>120</v>
      </c>
      <c r="BE12" s="27">
        <v>8</v>
      </c>
      <c r="BF12" s="27">
        <v>15</v>
      </c>
      <c r="BG12" s="20">
        <f t="shared" si="27"/>
        <v>187.5</v>
      </c>
      <c r="BH12" s="19">
        <f t="shared" si="28"/>
        <v>7</v>
      </c>
      <c r="BI12" s="27">
        <v>2</v>
      </c>
      <c r="BJ12" s="197">
        <v>0</v>
      </c>
      <c r="BK12" s="198">
        <f t="shared" si="29"/>
        <v>0</v>
      </c>
      <c r="BL12" s="199">
        <f t="shared" si="30"/>
        <v>-2</v>
      </c>
      <c r="BM12" s="27">
        <v>3481</v>
      </c>
      <c r="BN12" s="197">
        <v>4063</v>
      </c>
      <c r="BO12" s="322">
        <f t="shared" si="31"/>
        <v>116.7</v>
      </c>
      <c r="BP12" s="199">
        <f t="shared" si="32"/>
        <v>582</v>
      </c>
    </row>
    <row r="13" spans="1:68" s="11" customFormat="1" ht="21.75" customHeight="1">
      <c r="A13" s="26" t="s">
        <v>103</v>
      </c>
      <c r="B13" s="27">
        <v>1657</v>
      </c>
      <c r="C13" s="28">
        <v>1656</v>
      </c>
      <c r="D13" s="20">
        <f t="shared" si="0"/>
        <v>99.93964996982498</v>
      </c>
      <c r="E13" s="19">
        <f t="shared" si="1"/>
        <v>-1</v>
      </c>
      <c r="F13" s="27">
        <v>1100</v>
      </c>
      <c r="G13" s="27">
        <v>1105</v>
      </c>
      <c r="H13" s="20">
        <f t="shared" si="2"/>
        <v>100.45454545454547</v>
      </c>
      <c r="I13" s="19">
        <f t="shared" si="3"/>
        <v>5</v>
      </c>
      <c r="J13" s="27">
        <v>2013</v>
      </c>
      <c r="K13" s="27">
        <v>2196</v>
      </c>
      <c r="L13" s="20">
        <f t="shared" si="4"/>
        <v>109.09090909090908</v>
      </c>
      <c r="M13" s="19">
        <f t="shared" si="5"/>
        <v>183</v>
      </c>
      <c r="N13" s="29">
        <v>923</v>
      </c>
      <c r="O13" s="27">
        <v>1134</v>
      </c>
      <c r="P13" s="21">
        <f t="shared" si="6"/>
        <v>122.86023835319611</v>
      </c>
      <c r="Q13" s="22">
        <f t="shared" si="7"/>
        <v>211</v>
      </c>
      <c r="R13" s="27">
        <v>418</v>
      </c>
      <c r="S13" s="29">
        <v>356</v>
      </c>
      <c r="T13" s="21">
        <f t="shared" si="8"/>
        <v>85.16746411483254</v>
      </c>
      <c r="U13" s="19">
        <f t="shared" si="9"/>
        <v>-62</v>
      </c>
      <c r="V13" s="27">
        <v>5556</v>
      </c>
      <c r="W13" s="27">
        <v>6315</v>
      </c>
      <c r="X13" s="20">
        <f t="shared" si="10"/>
        <v>113.6609071274298</v>
      </c>
      <c r="Y13" s="19">
        <f t="shared" si="11"/>
        <v>759</v>
      </c>
      <c r="Z13" s="27">
        <v>1649</v>
      </c>
      <c r="AA13" s="27">
        <v>1649</v>
      </c>
      <c r="AB13" s="20">
        <f t="shared" si="12"/>
        <v>100</v>
      </c>
      <c r="AC13" s="19">
        <f t="shared" si="13"/>
        <v>0</v>
      </c>
      <c r="AD13" s="27">
        <v>2229</v>
      </c>
      <c r="AE13" s="28">
        <v>2799</v>
      </c>
      <c r="AF13" s="20">
        <f t="shared" si="14"/>
        <v>125.57200538358009</v>
      </c>
      <c r="AG13" s="19">
        <f t="shared" si="15"/>
        <v>570</v>
      </c>
      <c r="AH13" s="27">
        <v>581</v>
      </c>
      <c r="AI13" s="27">
        <v>573</v>
      </c>
      <c r="AJ13" s="21">
        <f t="shared" si="16"/>
        <v>98.62306368330465</v>
      </c>
      <c r="AK13" s="19">
        <f t="shared" si="17"/>
        <v>-8</v>
      </c>
      <c r="AL13" s="30">
        <v>296</v>
      </c>
      <c r="AM13" s="30">
        <v>303</v>
      </c>
      <c r="AN13" s="24">
        <f t="shared" si="26"/>
        <v>102.4</v>
      </c>
      <c r="AO13" s="23">
        <f t="shared" si="18"/>
        <v>7</v>
      </c>
      <c r="AP13" s="31">
        <v>2049</v>
      </c>
      <c r="AQ13" s="27">
        <v>2264</v>
      </c>
      <c r="AR13" s="21">
        <f t="shared" si="19"/>
        <v>110.5</v>
      </c>
      <c r="AS13" s="19">
        <f t="shared" si="20"/>
        <v>215</v>
      </c>
      <c r="AT13" s="27">
        <v>281</v>
      </c>
      <c r="AU13" s="27">
        <v>313</v>
      </c>
      <c r="AV13" s="21">
        <f t="shared" si="21"/>
        <v>111.38790035587189</v>
      </c>
      <c r="AW13" s="19">
        <f t="shared" si="22"/>
        <v>32</v>
      </c>
      <c r="AX13" s="27">
        <v>235</v>
      </c>
      <c r="AY13" s="27">
        <v>232</v>
      </c>
      <c r="AZ13" s="21">
        <f t="shared" si="23"/>
        <v>98.72340425531915</v>
      </c>
      <c r="BA13" s="19">
        <f t="shared" si="24"/>
        <v>-3</v>
      </c>
      <c r="BB13" s="138">
        <v>1827</v>
      </c>
      <c r="BC13" s="27">
        <v>2093</v>
      </c>
      <c r="BD13" s="19">
        <f t="shared" si="25"/>
        <v>266</v>
      </c>
      <c r="BE13" s="27">
        <v>41</v>
      </c>
      <c r="BF13" s="27">
        <v>44</v>
      </c>
      <c r="BG13" s="20">
        <f t="shared" si="27"/>
        <v>107.3</v>
      </c>
      <c r="BH13" s="19">
        <f t="shared" si="28"/>
        <v>3</v>
      </c>
      <c r="BI13" s="27">
        <v>26</v>
      </c>
      <c r="BJ13" s="197">
        <v>13</v>
      </c>
      <c r="BK13" s="198">
        <f t="shared" si="29"/>
        <v>50</v>
      </c>
      <c r="BL13" s="199">
        <f t="shared" si="30"/>
        <v>-13</v>
      </c>
      <c r="BM13" s="27">
        <v>3611</v>
      </c>
      <c r="BN13" s="197">
        <v>4911</v>
      </c>
      <c r="BO13" s="322">
        <f t="shared" si="31"/>
        <v>136</v>
      </c>
      <c r="BP13" s="199">
        <f t="shared" si="32"/>
        <v>1300</v>
      </c>
    </row>
    <row r="14" spans="1:68" s="11" customFormat="1" ht="21.75" customHeight="1">
      <c r="A14" s="26" t="s">
        <v>104</v>
      </c>
      <c r="B14" s="27">
        <v>658</v>
      </c>
      <c r="C14" s="28">
        <v>672</v>
      </c>
      <c r="D14" s="20">
        <f t="shared" si="0"/>
        <v>102.12765957446808</v>
      </c>
      <c r="E14" s="19">
        <f t="shared" si="1"/>
        <v>14</v>
      </c>
      <c r="F14" s="27">
        <v>459</v>
      </c>
      <c r="G14" s="27">
        <v>395</v>
      </c>
      <c r="H14" s="20">
        <f t="shared" si="2"/>
        <v>86.05664488017429</v>
      </c>
      <c r="I14" s="19">
        <f t="shared" si="3"/>
        <v>-64</v>
      </c>
      <c r="J14" s="27">
        <v>605</v>
      </c>
      <c r="K14" s="27">
        <v>637</v>
      </c>
      <c r="L14" s="20">
        <f t="shared" si="4"/>
        <v>105.2892561983471</v>
      </c>
      <c r="M14" s="19">
        <f t="shared" si="5"/>
        <v>32</v>
      </c>
      <c r="N14" s="29">
        <v>209</v>
      </c>
      <c r="O14" s="27">
        <v>243</v>
      </c>
      <c r="P14" s="21">
        <f t="shared" si="6"/>
        <v>116.26794258373205</v>
      </c>
      <c r="Q14" s="22">
        <f t="shared" si="7"/>
        <v>34</v>
      </c>
      <c r="R14" s="27">
        <v>148</v>
      </c>
      <c r="S14" s="29">
        <v>121</v>
      </c>
      <c r="T14" s="21">
        <f t="shared" si="8"/>
        <v>81.75675675675676</v>
      </c>
      <c r="U14" s="19">
        <f t="shared" si="9"/>
        <v>-27</v>
      </c>
      <c r="V14" s="27">
        <v>1976</v>
      </c>
      <c r="W14" s="27">
        <v>2028</v>
      </c>
      <c r="X14" s="20">
        <f t="shared" si="10"/>
        <v>102.63157894736842</v>
      </c>
      <c r="Y14" s="19">
        <f t="shared" si="11"/>
        <v>52</v>
      </c>
      <c r="Z14" s="27">
        <v>652</v>
      </c>
      <c r="AA14" s="27">
        <v>669</v>
      </c>
      <c r="AB14" s="20">
        <f t="shared" si="12"/>
        <v>102.60736196319019</v>
      </c>
      <c r="AC14" s="19">
        <f t="shared" si="13"/>
        <v>17</v>
      </c>
      <c r="AD14" s="27">
        <v>699</v>
      </c>
      <c r="AE14" s="28">
        <v>348</v>
      </c>
      <c r="AF14" s="20">
        <f t="shared" si="14"/>
        <v>49.78540772532189</v>
      </c>
      <c r="AG14" s="19">
        <f t="shared" si="15"/>
        <v>-351</v>
      </c>
      <c r="AH14" s="27">
        <v>228</v>
      </c>
      <c r="AI14" s="27">
        <v>282</v>
      </c>
      <c r="AJ14" s="21">
        <f t="shared" si="16"/>
        <v>123.6842105263158</v>
      </c>
      <c r="AK14" s="19">
        <f t="shared" si="17"/>
        <v>54</v>
      </c>
      <c r="AL14" s="30">
        <v>173</v>
      </c>
      <c r="AM14" s="30">
        <v>184</v>
      </c>
      <c r="AN14" s="24">
        <f t="shared" si="26"/>
        <v>106.4</v>
      </c>
      <c r="AO14" s="23">
        <f t="shared" si="18"/>
        <v>11</v>
      </c>
      <c r="AP14" s="31">
        <v>573</v>
      </c>
      <c r="AQ14" s="27">
        <v>629</v>
      </c>
      <c r="AR14" s="21">
        <f t="shared" si="19"/>
        <v>109.8</v>
      </c>
      <c r="AS14" s="19">
        <f t="shared" si="20"/>
        <v>56</v>
      </c>
      <c r="AT14" s="27">
        <v>153</v>
      </c>
      <c r="AU14" s="27">
        <v>146</v>
      </c>
      <c r="AV14" s="21">
        <f t="shared" si="21"/>
        <v>95.42483660130719</v>
      </c>
      <c r="AW14" s="19">
        <f t="shared" si="22"/>
        <v>-7</v>
      </c>
      <c r="AX14" s="27">
        <v>115</v>
      </c>
      <c r="AY14" s="27">
        <v>109</v>
      </c>
      <c r="AZ14" s="21">
        <f t="shared" si="23"/>
        <v>94.78260869565217</v>
      </c>
      <c r="BA14" s="19">
        <f t="shared" si="24"/>
        <v>-6</v>
      </c>
      <c r="BB14" s="138">
        <v>1768</v>
      </c>
      <c r="BC14" s="27">
        <v>2417</v>
      </c>
      <c r="BD14" s="19">
        <f t="shared" si="25"/>
        <v>649</v>
      </c>
      <c r="BE14" s="27">
        <v>6</v>
      </c>
      <c r="BF14" s="27">
        <v>8</v>
      </c>
      <c r="BG14" s="20">
        <f t="shared" si="27"/>
        <v>133.3</v>
      </c>
      <c r="BH14" s="19">
        <f t="shared" si="28"/>
        <v>2</v>
      </c>
      <c r="BI14" s="27">
        <v>24</v>
      </c>
      <c r="BJ14" s="197">
        <v>8</v>
      </c>
      <c r="BK14" s="198">
        <f t="shared" si="29"/>
        <v>33.3</v>
      </c>
      <c r="BL14" s="199">
        <f t="shared" si="30"/>
        <v>-16</v>
      </c>
      <c r="BM14" s="27">
        <v>3350</v>
      </c>
      <c r="BN14" s="197">
        <v>3966</v>
      </c>
      <c r="BO14" s="322">
        <f t="shared" si="31"/>
        <v>118.4</v>
      </c>
      <c r="BP14" s="199">
        <f t="shared" si="32"/>
        <v>616</v>
      </c>
    </row>
    <row r="15" spans="1:68" s="11" customFormat="1" ht="21.75" customHeight="1">
      <c r="A15" s="26" t="s">
        <v>105</v>
      </c>
      <c r="B15" s="27">
        <v>1578</v>
      </c>
      <c r="C15" s="28">
        <v>1437</v>
      </c>
      <c r="D15" s="20">
        <f t="shared" si="0"/>
        <v>91.06463878326996</v>
      </c>
      <c r="E15" s="19">
        <f t="shared" si="1"/>
        <v>-141</v>
      </c>
      <c r="F15" s="27">
        <v>852</v>
      </c>
      <c r="G15" s="27">
        <v>782</v>
      </c>
      <c r="H15" s="20">
        <f t="shared" si="2"/>
        <v>91.78403755868545</v>
      </c>
      <c r="I15" s="19">
        <f t="shared" si="3"/>
        <v>-70</v>
      </c>
      <c r="J15" s="27">
        <v>1169</v>
      </c>
      <c r="K15" s="27">
        <v>1105</v>
      </c>
      <c r="L15" s="20">
        <f t="shared" si="4"/>
        <v>94.52523524379812</v>
      </c>
      <c r="M15" s="19">
        <f t="shared" si="5"/>
        <v>-64</v>
      </c>
      <c r="N15" s="29">
        <v>286</v>
      </c>
      <c r="O15" s="27">
        <v>307</v>
      </c>
      <c r="P15" s="21">
        <f t="shared" si="6"/>
        <v>107.34265734265733</v>
      </c>
      <c r="Q15" s="22">
        <f t="shared" si="7"/>
        <v>21</v>
      </c>
      <c r="R15" s="27">
        <v>288</v>
      </c>
      <c r="S15" s="29">
        <v>337</v>
      </c>
      <c r="T15" s="21">
        <f t="shared" si="8"/>
        <v>117.01388888888889</v>
      </c>
      <c r="U15" s="19">
        <f t="shared" si="9"/>
        <v>49</v>
      </c>
      <c r="V15" s="27">
        <v>2776</v>
      </c>
      <c r="W15" s="27">
        <v>2474</v>
      </c>
      <c r="X15" s="20">
        <f t="shared" si="10"/>
        <v>89.12103746397695</v>
      </c>
      <c r="Y15" s="19">
        <f t="shared" si="11"/>
        <v>-302</v>
      </c>
      <c r="Z15" s="27">
        <v>1564</v>
      </c>
      <c r="AA15" s="27">
        <v>1387</v>
      </c>
      <c r="AB15" s="20">
        <f t="shared" si="12"/>
        <v>88.68286445012788</v>
      </c>
      <c r="AC15" s="19">
        <f t="shared" si="13"/>
        <v>-177</v>
      </c>
      <c r="AD15" s="27">
        <v>824</v>
      </c>
      <c r="AE15" s="28">
        <v>409</v>
      </c>
      <c r="AF15" s="20">
        <f t="shared" si="14"/>
        <v>49.63592233009709</v>
      </c>
      <c r="AG15" s="19">
        <f t="shared" si="15"/>
        <v>-415</v>
      </c>
      <c r="AH15" s="27">
        <v>514</v>
      </c>
      <c r="AI15" s="27">
        <v>518</v>
      </c>
      <c r="AJ15" s="21">
        <f t="shared" si="16"/>
        <v>100.77821011673151</v>
      </c>
      <c r="AK15" s="19">
        <f t="shared" si="17"/>
        <v>4</v>
      </c>
      <c r="AL15" s="30">
        <v>175</v>
      </c>
      <c r="AM15" s="30">
        <v>182</v>
      </c>
      <c r="AN15" s="24">
        <f t="shared" si="26"/>
        <v>104</v>
      </c>
      <c r="AO15" s="23">
        <f t="shared" si="18"/>
        <v>7</v>
      </c>
      <c r="AP15" s="31">
        <v>1187</v>
      </c>
      <c r="AQ15" s="27">
        <v>1126</v>
      </c>
      <c r="AR15" s="21">
        <f t="shared" si="19"/>
        <v>94.9</v>
      </c>
      <c r="AS15" s="19">
        <f t="shared" si="20"/>
        <v>-61</v>
      </c>
      <c r="AT15" s="27">
        <v>402</v>
      </c>
      <c r="AU15" s="27">
        <v>393</v>
      </c>
      <c r="AV15" s="21">
        <f t="shared" si="21"/>
        <v>97.76119402985076</v>
      </c>
      <c r="AW15" s="19">
        <f t="shared" si="22"/>
        <v>-9</v>
      </c>
      <c r="AX15" s="27">
        <v>298</v>
      </c>
      <c r="AY15" s="27">
        <v>318</v>
      </c>
      <c r="AZ15" s="21">
        <f t="shared" si="23"/>
        <v>106.71140939597315</v>
      </c>
      <c r="BA15" s="19">
        <f t="shared" si="24"/>
        <v>20</v>
      </c>
      <c r="BB15" s="138">
        <v>1442</v>
      </c>
      <c r="BC15" s="27">
        <v>1766</v>
      </c>
      <c r="BD15" s="19">
        <f t="shared" si="25"/>
        <v>324</v>
      </c>
      <c r="BE15" s="27">
        <v>37</v>
      </c>
      <c r="BF15" s="27">
        <v>16</v>
      </c>
      <c r="BG15" s="20" t="s">
        <v>173</v>
      </c>
      <c r="BH15" s="19">
        <f t="shared" si="28"/>
        <v>-21</v>
      </c>
      <c r="BI15" s="27">
        <v>27</v>
      </c>
      <c r="BJ15" s="197">
        <v>2</v>
      </c>
      <c r="BK15" s="198">
        <f t="shared" si="29"/>
        <v>7.4</v>
      </c>
      <c r="BL15" s="199">
        <f t="shared" si="30"/>
        <v>-25</v>
      </c>
      <c r="BM15" s="27">
        <v>3384</v>
      </c>
      <c r="BN15" s="197">
        <v>4285</v>
      </c>
      <c r="BO15" s="322">
        <f t="shared" si="31"/>
        <v>126.6</v>
      </c>
      <c r="BP15" s="199">
        <f t="shared" si="32"/>
        <v>901</v>
      </c>
    </row>
    <row r="16" spans="1:68" s="11" customFormat="1" ht="21.75" customHeight="1">
      <c r="A16" s="26" t="s">
        <v>106</v>
      </c>
      <c r="B16" s="27">
        <v>2806</v>
      </c>
      <c r="C16" s="28">
        <v>2537</v>
      </c>
      <c r="D16" s="20">
        <f t="shared" si="0"/>
        <v>90.41339985744833</v>
      </c>
      <c r="E16" s="19">
        <f t="shared" si="1"/>
        <v>-269</v>
      </c>
      <c r="F16" s="27">
        <v>1723</v>
      </c>
      <c r="G16" s="27">
        <v>1399</v>
      </c>
      <c r="H16" s="20">
        <f t="shared" si="2"/>
        <v>81.1955890887986</v>
      </c>
      <c r="I16" s="19">
        <f t="shared" si="3"/>
        <v>-324</v>
      </c>
      <c r="J16" s="27">
        <v>2240</v>
      </c>
      <c r="K16" s="27">
        <v>2002</v>
      </c>
      <c r="L16" s="20">
        <f t="shared" si="4"/>
        <v>89.375</v>
      </c>
      <c r="M16" s="19">
        <f t="shared" si="5"/>
        <v>-238</v>
      </c>
      <c r="N16" s="29">
        <v>673</v>
      </c>
      <c r="O16" s="27">
        <v>697</v>
      </c>
      <c r="P16" s="21">
        <f t="shared" si="6"/>
        <v>103.5661218424963</v>
      </c>
      <c r="Q16" s="22">
        <f t="shared" si="7"/>
        <v>24</v>
      </c>
      <c r="R16" s="27">
        <v>656</v>
      </c>
      <c r="S16" s="29">
        <v>576</v>
      </c>
      <c r="T16" s="21">
        <f t="shared" si="8"/>
        <v>87.8048780487805</v>
      </c>
      <c r="U16" s="19">
        <f t="shared" si="9"/>
        <v>-80</v>
      </c>
      <c r="V16" s="27">
        <v>6685</v>
      </c>
      <c r="W16" s="27">
        <v>7934</v>
      </c>
      <c r="X16" s="20">
        <f t="shared" si="10"/>
        <v>118.68362004487658</v>
      </c>
      <c r="Y16" s="19">
        <f t="shared" si="11"/>
        <v>1249</v>
      </c>
      <c r="Z16" s="27">
        <v>2758</v>
      </c>
      <c r="AA16" s="27">
        <v>2511</v>
      </c>
      <c r="AB16" s="20">
        <f t="shared" si="12"/>
        <v>91.04423495286439</v>
      </c>
      <c r="AC16" s="19">
        <f t="shared" si="13"/>
        <v>-247</v>
      </c>
      <c r="AD16" s="27">
        <v>1583</v>
      </c>
      <c r="AE16" s="28">
        <v>1995</v>
      </c>
      <c r="AF16" s="20">
        <f t="shared" si="14"/>
        <v>126.02653190145294</v>
      </c>
      <c r="AG16" s="19">
        <f t="shared" si="15"/>
        <v>412</v>
      </c>
      <c r="AH16" s="27">
        <v>943</v>
      </c>
      <c r="AI16" s="27">
        <v>929</v>
      </c>
      <c r="AJ16" s="21">
        <f t="shared" si="16"/>
        <v>98.5153764581124</v>
      </c>
      <c r="AK16" s="19">
        <f t="shared" si="17"/>
        <v>-14</v>
      </c>
      <c r="AL16" s="30">
        <v>329</v>
      </c>
      <c r="AM16" s="30">
        <v>338</v>
      </c>
      <c r="AN16" s="24">
        <f t="shared" si="26"/>
        <v>102.7</v>
      </c>
      <c r="AO16" s="23">
        <f t="shared" si="18"/>
        <v>9</v>
      </c>
      <c r="AP16" s="31">
        <v>2177</v>
      </c>
      <c r="AQ16" s="27">
        <v>2024</v>
      </c>
      <c r="AR16" s="21">
        <f t="shared" si="19"/>
        <v>93</v>
      </c>
      <c r="AS16" s="19">
        <f t="shared" si="20"/>
        <v>-153</v>
      </c>
      <c r="AT16" s="27">
        <v>768</v>
      </c>
      <c r="AU16" s="27">
        <v>749</v>
      </c>
      <c r="AV16" s="21">
        <f t="shared" si="21"/>
        <v>97.52604166666666</v>
      </c>
      <c r="AW16" s="19">
        <f t="shared" si="22"/>
        <v>-19</v>
      </c>
      <c r="AX16" s="27">
        <v>552</v>
      </c>
      <c r="AY16" s="27">
        <v>526</v>
      </c>
      <c r="AZ16" s="21">
        <f t="shared" si="23"/>
        <v>95.28985507246377</v>
      </c>
      <c r="BA16" s="19">
        <f t="shared" si="24"/>
        <v>-26</v>
      </c>
      <c r="BB16" s="138">
        <v>1640</v>
      </c>
      <c r="BC16" s="27">
        <v>1913.4</v>
      </c>
      <c r="BD16" s="19">
        <f t="shared" si="25"/>
        <v>273.4000000000001</v>
      </c>
      <c r="BE16" s="27">
        <v>19</v>
      </c>
      <c r="BF16" s="27">
        <v>40</v>
      </c>
      <c r="BG16" s="20">
        <f t="shared" si="27"/>
        <v>210.5</v>
      </c>
      <c r="BH16" s="19">
        <f t="shared" si="28"/>
        <v>21</v>
      </c>
      <c r="BI16" s="27">
        <v>5</v>
      </c>
      <c r="BJ16" s="197">
        <v>0</v>
      </c>
      <c r="BK16" s="198">
        <f t="shared" si="29"/>
        <v>0</v>
      </c>
      <c r="BL16" s="199">
        <f t="shared" si="30"/>
        <v>-5</v>
      </c>
      <c r="BM16" s="27">
        <v>3660</v>
      </c>
      <c r="BN16" s="197">
        <v>4537</v>
      </c>
      <c r="BO16" s="322">
        <f t="shared" si="31"/>
        <v>124</v>
      </c>
      <c r="BP16" s="199">
        <f t="shared" si="32"/>
        <v>877</v>
      </c>
    </row>
    <row r="17" spans="1:68" s="32" customFormat="1" ht="21.75" customHeight="1">
      <c r="A17" s="202" t="s">
        <v>107</v>
      </c>
      <c r="B17" s="27">
        <v>1055</v>
      </c>
      <c r="C17" s="28">
        <v>1021</v>
      </c>
      <c r="D17" s="20">
        <f t="shared" si="0"/>
        <v>96.77725118483413</v>
      </c>
      <c r="E17" s="19">
        <f t="shared" si="1"/>
        <v>-34</v>
      </c>
      <c r="F17" s="27">
        <v>712</v>
      </c>
      <c r="G17" s="27">
        <v>738</v>
      </c>
      <c r="H17" s="20">
        <f t="shared" si="2"/>
        <v>103.65168539325842</v>
      </c>
      <c r="I17" s="19">
        <f t="shared" si="3"/>
        <v>26</v>
      </c>
      <c r="J17" s="27">
        <v>1140</v>
      </c>
      <c r="K17" s="27">
        <v>978</v>
      </c>
      <c r="L17" s="20">
        <f t="shared" si="4"/>
        <v>85.78947368421052</v>
      </c>
      <c r="M17" s="19">
        <f t="shared" si="5"/>
        <v>-162</v>
      </c>
      <c r="N17" s="29">
        <v>576</v>
      </c>
      <c r="O17" s="27">
        <v>502</v>
      </c>
      <c r="P17" s="21">
        <f t="shared" si="6"/>
        <v>87.15277777777779</v>
      </c>
      <c r="Q17" s="22">
        <f t="shared" si="7"/>
        <v>-74</v>
      </c>
      <c r="R17" s="27">
        <v>392</v>
      </c>
      <c r="S17" s="29">
        <v>177</v>
      </c>
      <c r="T17" s="21">
        <f t="shared" si="8"/>
        <v>45.1530612244898</v>
      </c>
      <c r="U17" s="19">
        <f t="shared" si="9"/>
        <v>-215</v>
      </c>
      <c r="V17" s="27">
        <v>4387</v>
      </c>
      <c r="W17" s="27">
        <v>3408</v>
      </c>
      <c r="X17" s="20">
        <f t="shared" si="10"/>
        <v>77.68406656029178</v>
      </c>
      <c r="Y17" s="19">
        <f t="shared" si="11"/>
        <v>-979</v>
      </c>
      <c r="Z17" s="27">
        <v>990</v>
      </c>
      <c r="AA17" s="27">
        <v>999</v>
      </c>
      <c r="AB17" s="20">
        <f t="shared" si="12"/>
        <v>100.9090909090909</v>
      </c>
      <c r="AC17" s="19">
        <f t="shared" si="13"/>
        <v>9</v>
      </c>
      <c r="AD17" s="27">
        <v>1892</v>
      </c>
      <c r="AE17" s="28">
        <v>789</v>
      </c>
      <c r="AF17" s="20">
        <f t="shared" si="14"/>
        <v>41.701902748414376</v>
      </c>
      <c r="AG17" s="19">
        <f t="shared" si="15"/>
        <v>-1103</v>
      </c>
      <c r="AH17" s="27">
        <v>381</v>
      </c>
      <c r="AI17" s="27">
        <v>260</v>
      </c>
      <c r="AJ17" s="21">
        <f t="shared" si="16"/>
        <v>68.24146981627297</v>
      </c>
      <c r="AK17" s="19">
        <f t="shared" si="17"/>
        <v>-121</v>
      </c>
      <c r="AL17" s="30">
        <v>343</v>
      </c>
      <c r="AM17" s="30">
        <v>360</v>
      </c>
      <c r="AN17" s="24">
        <f t="shared" si="26"/>
        <v>105</v>
      </c>
      <c r="AO17" s="23">
        <f t="shared" si="18"/>
        <v>17</v>
      </c>
      <c r="AP17" s="31">
        <v>1339</v>
      </c>
      <c r="AQ17" s="27">
        <v>1508</v>
      </c>
      <c r="AR17" s="21">
        <f t="shared" si="19"/>
        <v>112.6</v>
      </c>
      <c r="AS17" s="19">
        <f t="shared" si="20"/>
        <v>169</v>
      </c>
      <c r="AT17" s="27">
        <v>317</v>
      </c>
      <c r="AU17" s="27">
        <v>375</v>
      </c>
      <c r="AV17" s="21">
        <f t="shared" si="21"/>
        <v>118.29652996845425</v>
      </c>
      <c r="AW17" s="19">
        <f t="shared" si="22"/>
        <v>58</v>
      </c>
      <c r="AX17" s="27">
        <v>269</v>
      </c>
      <c r="AY17" s="27">
        <v>316</v>
      </c>
      <c r="AZ17" s="21">
        <f t="shared" si="23"/>
        <v>117.4721189591078</v>
      </c>
      <c r="BA17" s="19">
        <f t="shared" si="24"/>
        <v>47</v>
      </c>
      <c r="BB17" s="138">
        <v>2063</v>
      </c>
      <c r="BC17" s="27">
        <v>3041</v>
      </c>
      <c r="BD17" s="19">
        <f t="shared" si="25"/>
        <v>978</v>
      </c>
      <c r="BE17" s="27">
        <v>20</v>
      </c>
      <c r="BF17" s="27">
        <v>61</v>
      </c>
      <c r="BG17" s="20">
        <f t="shared" si="27"/>
        <v>305</v>
      </c>
      <c r="BH17" s="19">
        <f t="shared" si="28"/>
        <v>41</v>
      </c>
      <c r="BI17" s="27">
        <v>7</v>
      </c>
      <c r="BJ17" s="197">
        <v>1</v>
      </c>
      <c r="BK17" s="198">
        <f t="shared" si="29"/>
        <v>14.3</v>
      </c>
      <c r="BL17" s="199">
        <f t="shared" si="30"/>
        <v>-6</v>
      </c>
      <c r="BM17" s="27">
        <v>4518</v>
      </c>
      <c r="BN17" s="197">
        <v>6286</v>
      </c>
      <c r="BO17" s="322">
        <f t="shared" si="31"/>
        <v>139.1</v>
      </c>
      <c r="BP17" s="199">
        <f t="shared" si="32"/>
        <v>1768</v>
      </c>
    </row>
    <row r="18" spans="1:68" s="11" customFormat="1" ht="21.75" customHeight="1">
      <c r="A18" s="26" t="s">
        <v>108</v>
      </c>
      <c r="B18" s="27">
        <v>641</v>
      </c>
      <c r="C18" s="28">
        <v>697</v>
      </c>
      <c r="D18" s="20">
        <f t="shared" si="0"/>
        <v>108.73634945397816</v>
      </c>
      <c r="E18" s="19">
        <f t="shared" si="1"/>
        <v>56</v>
      </c>
      <c r="F18" s="27">
        <v>437</v>
      </c>
      <c r="G18" s="27">
        <v>465</v>
      </c>
      <c r="H18" s="20">
        <f t="shared" si="2"/>
        <v>106.40732265446225</v>
      </c>
      <c r="I18" s="19">
        <f t="shared" si="3"/>
        <v>28</v>
      </c>
      <c r="J18" s="27">
        <v>358</v>
      </c>
      <c r="K18" s="27">
        <v>396</v>
      </c>
      <c r="L18" s="20">
        <f t="shared" si="4"/>
        <v>110.6145251396648</v>
      </c>
      <c r="M18" s="19">
        <f t="shared" si="5"/>
        <v>38</v>
      </c>
      <c r="N18" s="29">
        <v>104</v>
      </c>
      <c r="O18" s="27">
        <v>95</v>
      </c>
      <c r="P18" s="21">
        <f t="shared" si="6"/>
        <v>91.34615384615384</v>
      </c>
      <c r="Q18" s="22" t="s">
        <v>130</v>
      </c>
      <c r="R18" s="27">
        <v>100</v>
      </c>
      <c r="S18" s="29">
        <v>93</v>
      </c>
      <c r="T18" s="21">
        <f t="shared" si="8"/>
        <v>93</v>
      </c>
      <c r="U18" s="19">
        <f t="shared" si="9"/>
        <v>-7</v>
      </c>
      <c r="V18" s="27">
        <v>919</v>
      </c>
      <c r="W18" s="27">
        <v>1185</v>
      </c>
      <c r="X18" s="20">
        <f t="shared" si="10"/>
        <v>128.94450489662677</v>
      </c>
      <c r="Y18" s="19">
        <f t="shared" si="11"/>
        <v>266</v>
      </c>
      <c r="Z18" s="27">
        <v>628</v>
      </c>
      <c r="AA18" s="27">
        <v>691</v>
      </c>
      <c r="AB18" s="20">
        <f t="shared" si="12"/>
        <v>110.03184713375795</v>
      </c>
      <c r="AC18" s="19">
        <f t="shared" si="13"/>
        <v>63</v>
      </c>
      <c r="AD18" s="27">
        <v>98</v>
      </c>
      <c r="AE18" s="28">
        <v>157</v>
      </c>
      <c r="AF18" s="20" t="s">
        <v>130</v>
      </c>
      <c r="AG18" s="19">
        <f t="shared" si="15"/>
        <v>59</v>
      </c>
      <c r="AH18" s="27">
        <v>278</v>
      </c>
      <c r="AI18" s="27">
        <v>302</v>
      </c>
      <c r="AJ18" s="21" t="s">
        <v>132</v>
      </c>
      <c r="AK18" s="19">
        <f t="shared" si="17"/>
        <v>24</v>
      </c>
      <c r="AL18" s="30">
        <v>107</v>
      </c>
      <c r="AM18" s="30">
        <v>100</v>
      </c>
      <c r="AN18" s="24">
        <f t="shared" si="26"/>
        <v>93.5</v>
      </c>
      <c r="AO18" s="23">
        <f t="shared" si="18"/>
        <v>-7</v>
      </c>
      <c r="AP18" s="31">
        <v>344</v>
      </c>
      <c r="AQ18" s="27">
        <v>372</v>
      </c>
      <c r="AR18" s="21">
        <f t="shared" si="19"/>
        <v>108.1</v>
      </c>
      <c r="AS18" s="19">
        <f t="shared" si="20"/>
        <v>28</v>
      </c>
      <c r="AT18" s="27">
        <v>221</v>
      </c>
      <c r="AU18" s="27">
        <v>211</v>
      </c>
      <c r="AV18" s="21">
        <f t="shared" si="21"/>
        <v>95.47511312217195</v>
      </c>
      <c r="AW18" s="19">
        <f t="shared" si="22"/>
        <v>-10</v>
      </c>
      <c r="AX18" s="27">
        <v>179</v>
      </c>
      <c r="AY18" s="27">
        <v>176</v>
      </c>
      <c r="AZ18" s="21">
        <f t="shared" si="23"/>
        <v>98.32402234636871</v>
      </c>
      <c r="BA18" s="19">
        <f t="shared" si="24"/>
        <v>-3</v>
      </c>
      <c r="BB18" s="138">
        <v>1741</v>
      </c>
      <c r="BC18" s="27">
        <v>1968</v>
      </c>
      <c r="BD18" s="19">
        <f t="shared" si="25"/>
        <v>227</v>
      </c>
      <c r="BE18" s="27">
        <v>2</v>
      </c>
      <c r="BF18" s="27">
        <v>6</v>
      </c>
      <c r="BG18" s="20">
        <f t="shared" si="27"/>
        <v>300</v>
      </c>
      <c r="BH18" s="19">
        <f t="shared" si="28"/>
        <v>4</v>
      </c>
      <c r="BI18" s="27">
        <v>9</v>
      </c>
      <c r="BJ18" s="197">
        <v>6</v>
      </c>
      <c r="BK18" s="198">
        <f t="shared" si="29"/>
        <v>66.7</v>
      </c>
      <c r="BL18" s="199">
        <f t="shared" si="30"/>
        <v>-3</v>
      </c>
      <c r="BM18" s="27">
        <v>3200</v>
      </c>
      <c r="BN18" s="197">
        <v>4362</v>
      </c>
      <c r="BO18" s="322">
        <f t="shared" si="31"/>
        <v>136.3</v>
      </c>
      <c r="BP18" s="199">
        <f t="shared" si="32"/>
        <v>1162</v>
      </c>
    </row>
    <row r="19" spans="1:68" s="11" customFormat="1" ht="21.75" customHeight="1">
      <c r="A19" s="26" t="s">
        <v>109</v>
      </c>
      <c r="B19" s="27">
        <v>1785</v>
      </c>
      <c r="C19" s="28">
        <v>1893</v>
      </c>
      <c r="D19" s="20">
        <f t="shared" si="0"/>
        <v>106.05042016806723</v>
      </c>
      <c r="E19" s="19">
        <f t="shared" si="1"/>
        <v>108</v>
      </c>
      <c r="F19" s="27">
        <v>1353</v>
      </c>
      <c r="G19" s="27">
        <v>1400</v>
      </c>
      <c r="H19" s="20">
        <f t="shared" si="2"/>
        <v>103.47376201034737</v>
      </c>
      <c r="I19" s="19">
        <f t="shared" si="3"/>
        <v>47</v>
      </c>
      <c r="J19" s="27">
        <v>1479</v>
      </c>
      <c r="K19" s="27">
        <v>1519</v>
      </c>
      <c r="L19" s="20">
        <f t="shared" si="4"/>
        <v>102.70453008789724</v>
      </c>
      <c r="M19" s="19">
        <f t="shared" si="5"/>
        <v>40</v>
      </c>
      <c r="N19" s="29">
        <v>512</v>
      </c>
      <c r="O19" s="27">
        <v>567</v>
      </c>
      <c r="P19" s="21">
        <f t="shared" si="6"/>
        <v>110.7421875</v>
      </c>
      <c r="Q19" s="22">
        <f t="shared" si="7"/>
        <v>55</v>
      </c>
      <c r="R19" s="27">
        <v>374</v>
      </c>
      <c r="S19" s="29">
        <v>312</v>
      </c>
      <c r="T19" s="21">
        <f t="shared" si="8"/>
        <v>83.42245989304813</v>
      </c>
      <c r="U19" s="19">
        <f t="shared" si="9"/>
        <v>-62</v>
      </c>
      <c r="V19" s="27">
        <v>4547</v>
      </c>
      <c r="W19" s="27">
        <v>5319</v>
      </c>
      <c r="X19" s="20">
        <f t="shared" si="10"/>
        <v>116.97822740268309</v>
      </c>
      <c r="Y19" s="19">
        <f t="shared" si="11"/>
        <v>772</v>
      </c>
      <c r="Z19" s="27">
        <v>1776</v>
      </c>
      <c r="AA19" s="27">
        <v>1878</v>
      </c>
      <c r="AB19" s="20">
        <f t="shared" si="12"/>
        <v>105.74324324324324</v>
      </c>
      <c r="AC19" s="19">
        <f t="shared" si="13"/>
        <v>102</v>
      </c>
      <c r="AD19" s="27">
        <v>1201</v>
      </c>
      <c r="AE19" s="28">
        <v>1638</v>
      </c>
      <c r="AF19" s="20">
        <f t="shared" si="14"/>
        <v>136.38634471273937</v>
      </c>
      <c r="AG19" s="19">
        <f t="shared" si="15"/>
        <v>437</v>
      </c>
      <c r="AH19" s="27">
        <v>574</v>
      </c>
      <c r="AI19" s="27">
        <v>569</v>
      </c>
      <c r="AJ19" s="21">
        <f t="shared" si="16"/>
        <v>99.12891986062718</v>
      </c>
      <c r="AK19" s="19">
        <f t="shared" si="17"/>
        <v>-5</v>
      </c>
      <c r="AL19" s="30">
        <v>356</v>
      </c>
      <c r="AM19" s="30">
        <v>396</v>
      </c>
      <c r="AN19" s="24">
        <f t="shared" si="26"/>
        <v>111.2</v>
      </c>
      <c r="AO19" s="23">
        <f t="shared" si="18"/>
        <v>40</v>
      </c>
      <c r="AP19" s="31">
        <v>1623</v>
      </c>
      <c r="AQ19" s="27">
        <v>1771</v>
      </c>
      <c r="AR19" s="21">
        <f t="shared" si="19"/>
        <v>109.1</v>
      </c>
      <c r="AS19" s="19">
        <f t="shared" si="20"/>
        <v>148</v>
      </c>
      <c r="AT19" s="27">
        <v>457</v>
      </c>
      <c r="AU19" s="27">
        <v>586</v>
      </c>
      <c r="AV19" s="21">
        <f t="shared" si="21"/>
        <v>128.22757111597375</v>
      </c>
      <c r="AW19" s="19">
        <f t="shared" si="22"/>
        <v>129</v>
      </c>
      <c r="AX19" s="27">
        <v>400</v>
      </c>
      <c r="AY19" s="27">
        <v>471</v>
      </c>
      <c r="AZ19" s="21">
        <f t="shared" si="23"/>
        <v>117.75</v>
      </c>
      <c r="BA19" s="19">
        <f t="shared" si="24"/>
        <v>71</v>
      </c>
      <c r="BB19" s="138">
        <v>1747</v>
      </c>
      <c r="BC19" s="27">
        <v>2099</v>
      </c>
      <c r="BD19" s="19">
        <f t="shared" si="25"/>
        <v>352</v>
      </c>
      <c r="BE19" s="27">
        <v>20</v>
      </c>
      <c r="BF19" s="27">
        <v>20</v>
      </c>
      <c r="BG19" s="20">
        <f t="shared" si="27"/>
        <v>100</v>
      </c>
      <c r="BH19" s="19">
        <f t="shared" si="28"/>
        <v>0</v>
      </c>
      <c r="BI19" s="27">
        <v>27</v>
      </c>
      <c r="BJ19" s="197">
        <v>25</v>
      </c>
      <c r="BK19" s="198">
        <f t="shared" si="29"/>
        <v>92.6</v>
      </c>
      <c r="BL19" s="199">
        <f t="shared" si="30"/>
        <v>-2</v>
      </c>
      <c r="BM19" s="27">
        <v>3291</v>
      </c>
      <c r="BN19" s="197">
        <v>4160</v>
      </c>
      <c r="BO19" s="322">
        <f t="shared" si="31"/>
        <v>126.4</v>
      </c>
      <c r="BP19" s="199">
        <f t="shared" si="32"/>
        <v>869</v>
      </c>
    </row>
    <row r="20" spans="1:68" s="11" customFormat="1" ht="21.75" customHeight="1">
      <c r="A20" s="26" t="s">
        <v>110</v>
      </c>
      <c r="B20" s="27">
        <v>980</v>
      </c>
      <c r="C20" s="28">
        <v>1053</v>
      </c>
      <c r="D20" s="20">
        <f t="shared" si="0"/>
        <v>107.44897959183672</v>
      </c>
      <c r="E20" s="19">
        <f t="shared" si="1"/>
        <v>73</v>
      </c>
      <c r="F20" s="27">
        <v>672</v>
      </c>
      <c r="G20" s="27">
        <v>664</v>
      </c>
      <c r="H20" s="20">
        <f t="shared" si="2"/>
        <v>98.80952380952381</v>
      </c>
      <c r="I20" s="19">
        <f t="shared" si="3"/>
        <v>-8</v>
      </c>
      <c r="J20" s="27">
        <v>894</v>
      </c>
      <c r="K20" s="27">
        <v>887</v>
      </c>
      <c r="L20" s="20">
        <f t="shared" si="4"/>
        <v>99.21700223713647</v>
      </c>
      <c r="M20" s="19">
        <f t="shared" si="5"/>
        <v>-7</v>
      </c>
      <c r="N20" s="29">
        <v>293</v>
      </c>
      <c r="O20" s="27">
        <v>275</v>
      </c>
      <c r="P20" s="21">
        <f t="shared" si="6"/>
        <v>93.85665529010238</v>
      </c>
      <c r="Q20" s="22">
        <f t="shared" si="7"/>
        <v>-18</v>
      </c>
      <c r="R20" s="27">
        <v>169</v>
      </c>
      <c r="S20" s="29">
        <v>170</v>
      </c>
      <c r="T20" s="21">
        <f t="shared" si="8"/>
        <v>100.59171597633136</v>
      </c>
      <c r="U20" s="19">
        <f t="shared" si="9"/>
        <v>1</v>
      </c>
      <c r="V20" s="27">
        <v>2184</v>
      </c>
      <c r="W20" s="27">
        <v>2187</v>
      </c>
      <c r="X20" s="20">
        <f t="shared" si="10"/>
        <v>100.13736263736264</v>
      </c>
      <c r="Y20" s="19">
        <f t="shared" si="11"/>
        <v>3</v>
      </c>
      <c r="Z20" s="27">
        <v>951</v>
      </c>
      <c r="AA20" s="27">
        <v>1031</v>
      </c>
      <c r="AB20" s="20">
        <f t="shared" si="12"/>
        <v>108.41219768664563</v>
      </c>
      <c r="AC20" s="19">
        <f t="shared" si="13"/>
        <v>80</v>
      </c>
      <c r="AD20" s="27">
        <v>745</v>
      </c>
      <c r="AE20" s="28">
        <v>438</v>
      </c>
      <c r="AF20" s="20">
        <f t="shared" si="14"/>
        <v>58.79194630872483</v>
      </c>
      <c r="AG20" s="19">
        <f t="shared" si="15"/>
        <v>-307</v>
      </c>
      <c r="AH20" s="27">
        <v>327</v>
      </c>
      <c r="AI20" s="27">
        <v>301</v>
      </c>
      <c r="AJ20" s="21">
        <f t="shared" si="16"/>
        <v>92.04892966360856</v>
      </c>
      <c r="AK20" s="19">
        <f t="shared" si="17"/>
        <v>-26</v>
      </c>
      <c r="AL20" s="30">
        <v>175</v>
      </c>
      <c r="AM20" s="30">
        <v>182</v>
      </c>
      <c r="AN20" s="24">
        <f t="shared" si="26"/>
        <v>104</v>
      </c>
      <c r="AO20" s="23">
        <f t="shared" si="18"/>
        <v>7</v>
      </c>
      <c r="AP20" s="31">
        <v>854</v>
      </c>
      <c r="AQ20" s="27">
        <v>896</v>
      </c>
      <c r="AR20" s="21">
        <f t="shared" si="19"/>
        <v>104.9</v>
      </c>
      <c r="AS20" s="19">
        <f t="shared" si="20"/>
        <v>42</v>
      </c>
      <c r="AT20" s="27">
        <v>238</v>
      </c>
      <c r="AU20" s="27">
        <v>257</v>
      </c>
      <c r="AV20" s="21">
        <f t="shared" si="21"/>
        <v>107.98319327731092</v>
      </c>
      <c r="AW20" s="19">
        <f t="shared" si="22"/>
        <v>19</v>
      </c>
      <c r="AX20" s="27">
        <v>201</v>
      </c>
      <c r="AY20" s="27">
        <v>214</v>
      </c>
      <c r="AZ20" s="21">
        <f t="shared" si="23"/>
        <v>106.46766169154229</v>
      </c>
      <c r="BA20" s="19">
        <f t="shared" si="24"/>
        <v>13</v>
      </c>
      <c r="BB20" s="138">
        <v>1781</v>
      </c>
      <c r="BC20" s="27">
        <v>2246</v>
      </c>
      <c r="BD20" s="19">
        <f t="shared" si="25"/>
        <v>465</v>
      </c>
      <c r="BE20" s="27">
        <v>7</v>
      </c>
      <c r="BF20" s="27">
        <v>10</v>
      </c>
      <c r="BG20" s="20">
        <f t="shared" si="27"/>
        <v>142.9</v>
      </c>
      <c r="BH20" s="19">
        <f t="shared" si="28"/>
        <v>3</v>
      </c>
      <c r="BI20" s="27">
        <v>7</v>
      </c>
      <c r="BJ20" s="197">
        <v>4</v>
      </c>
      <c r="BK20" s="198">
        <f t="shared" si="29"/>
        <v>57.1</v>
      </c>
      <c r="BL20" s="199">
        <f t="shared" si="30"/>
        <v>-3</v>
      </c>
      <c r="BM20" s="27">
        <v>3219</v>
      </c>
      <c r="BN20" s="197">
        <v>3840</v>
      </c>
      <c r="BO20" s="322">
        <f t="shared" si="31"/>
        <v>119.3</v>
      </c>
      <c r="BP20" s="199">
        <f t="shared" si="32"/>
        <v>621</v>
      </c>
    </row>
    <row r="21" spans="1:68" s="11" customFormat="1" ht="21.75" customHeight="1">
      <c r="A21" s="26" t="s">
        <v>111</v>
      </c>
      <c r="B21" s="27">
        <v>5913</v>
      </c>
      <c r="C21" s="28">
        <v>5230</v>
      </c>
      <c r="D21" s="20">
        <f t="shared" si="0"/>
        <v>88.44917977338068</v>
      </c>
      <c r="E21" s="19">
        <f t="shared" si="1"/>
        <v>-683</v>
      </c>
      <c r="F21" s="27">
        <v>3474</v>
      </c>
      <c r="G21" s="27">
        <v>2960</v>
      </c>
      <c r="H21" s="20">
        <f t="shared" si="2"/>
        <v>85.20437535981577</v>
      </c>
      <c r="I21" s="19">
        <f t="shared" si="3"/>
        <v>-514</v>
      </c>
      <c r="J21" s="27">
        <v>3228</v>
      </c>
      <c r="K21" s="27">
        <v>3382</v>
      </c>
      <c r="L21" s="20">
        <f t="shared" si="4"/>
        <v>104.77075588599752</v>
      </c>
      <c r="M21" s="19">
        <f t="shared" si="5"/>
        <v>154</v>
      </c>
      <c r="N21" s="29">
        <v>1055</v>
      </c>
      <c r="O21" s="27">
        <v>1391</v>
      </c>
      <c r="P21" s="21">
        <f t="shared" si="6"/>
        <v>131.84834123222748</v>
      </c>
      <c r="Q21" s="22">
        <f t="shared" si="7"/>
        <v>336</v>
      </c>
      <c r="R21" s="27">
        <v>973</v>
      </c>
      <c r="S21" s="29">
        <v>951</v>
      </c>
      <c r="T21" s="21">
        <f t="shared" si="8"/>
        <v>97.73895169578623</v>
      </c>
      <c r="U21" s="19">
        <f t="shared" si="9"/>
        <v>-22</v>
      </c>
      <c r="V21" s="27">
        <v>12864</v>
      </c>
      <c r="W21" s="27">
        <v>13100</v>
      </c>
      <c r="X21" s="20">
        <f t="shared" si="10"/>
        <v>101.83457711442787</v>
      </c>
      <c r="Y21" s="19">
        <f t="shared" si="11"/>
        <v>236</v>
      </c>
      <c r="Z21" s="27">
        <v>5778</v>
      </c>
      <c r="AA21" s="27">
        <v>5059</v>
      </c>
      <c r="AB21" s="20">
        <f t="shared" si="12"/>
        <v>87.55624783662167</v>
      </c>
      <c r="AC21" s="19">
        <f t="shared" si="13"/>
        <v>-719</v>
      </c>
      <c r="AD21" s="27">
        <v>4371</v>
      </c>
      <c r="AE21" s="28">
        <v>3811</v>
      </c>
      <c r="AF21" s="20">
        <f t="shared" si="14"/>
        <v>87.18828643331045</v>
      </c>
      <c r="AG21" s="19">
        <f t="shared" si="15"/>
        <v>-560</v>
      </c>
      <c r="AH21" s="27">
        <v>1823</v>
      </c>
      <c r="AI21" s="27">
        <v>1688</v>
      </c>
      <c r="AJ21" s="21">
        <f t="shared" si="16"/>
        <v>92.59462424574878</v>
      </c>
      <c r="AK21" s="19">
        <f t="shared" si="17"/>
        <v>-135</v>
      </c>
      <c r="AL21" s="30">
        <v>637</v>
      </c>
      <c r="AM21" s="30">
        <v>665</v>
      </c>
      <c r="AN21" s="24">
        <f t="shared" si="26"/>
        <v>104.4</v>
      </c>
      <c r="AO21" s="23">
        <f t="shared" si="18"/>
        <v>28</v>
      </c>
      <c r="AP21" s="31">
        <v>3148</v>
      </c>
      <c r="AQ21" s="27">
        <v>3514</v>
      </c>
      <c r="AR21" s="21">
        <f t="shared" si="19"/>
        <v>111.6</v>
      </c>
      <c r="AS21" s="19">
        <f t="shared" si="20"/>
        <v>366</v>
      </c>
      <c r="AT21" s="27">
        <v>2145</v>
      </c>
      <c r="AU21" s="27">
        <v>1843</v>
      </c>
      <c r="AV21" s="21">
        <f t="shared" si="21"/>
        <v>85.92074592074593</v>
      </c>
      <c r="AW21" s="19">
        <f t="shared" si="22"/>
        <v>-302</v>
      </c>
      <c r="AX21" s="27">
        <v>1722</v>
      </c>
      <c r="AY21" s="27">
        <v>1509</v>
      </c>
      <c r="AZ21" s="21">
        <f t="shared" si="23"/>
        <v>87.63066202090593</v>
      </c>
      <c r="BA21" s="19">
        <f t="shared" si="24"/>
        <v>-213</v>
      </c>
      <c r="BB21" s="138">
        <v>1295</v>
      </c>
      <c r="BC21" s="27">
        <v>1485</v>
      </c>
      <c r="BD21" s="19">
        <f t="shared" si="25"/>
        <v>190</v>
      </c>
      <c r="BE21" s="27">
        <v>62</v>
      </c>
      <c r="BF21" s="27">
        <v>67</v>
      </c>
      <c r="BG21" s="20">
        <f t="shared" si="27"/>
        <v>108.1</v>
      </c>
      <c r="BH21" s="19">
        <f t="shared" si="28"/>
        <v>5</v>
      </c>
      <c r="BI21" s="27">
        <v>36</v>
      </c>
      <c r="BJ21" s="197">
        <v>45</v>
      </c>
      <c r="BK21" s="198">
        <f t="shared" si="29"/>
        <v>125</v>
      </c>
      <c r="BL21" s="199">
        <f t="shared" si="30"/>
        <v>9</v>
      </c>
      <c r="BM21" s="27">
        <v>3345</v>
      </c>
      <c r="BN21" s="197">
        <v>4052</v>
      </c>
      <c r="BO21" s="322">
        <f t="shared" si="31"/>
        <v>121.1</v>
      </c>
      <c r="BP21" s="199">
        <f t="shared" si="32"/>
        <v>707</v>
      </c>
    </row>
    <row r="22" spans="1:68" s="11" customFormat="1" ht="21.75" customHeight="1">
      <c r="A22" s="26" t="s">
        <v>112</v>
      </c>
      <c r="B22" s="27">
        <v>1522</v>
      </c>
      <c r="C22" s="28">
        <v>1510</v>
      </c>
      <c r="D22" s="20">
        <f t="shared" si="0"/>
        <v>99.21156373193168</v>
      </c>
      <c r="E22" s="19">
        <f t="shared" si="1"/>
        <v>-12</v>
      </c>
      <c r="F22" s="27">
        <v>695</v>
      </c>
      <c r="G22" s="27">
        <v>555</v>
      </c>
      <c r="H22" s="20">
        <f t="shared" si="2"/>
        <v>79.85611510791367</v>
      </c>
      <c r="I22" s="19">
        <f t="shared" si="3"/>
        <v>-140</v>
      </c>
      <c r="J22" s="27">
        <v>1025</v>
      </c>
      <c r="K22" s="27">
        <v>1007</v>
      </c>
      <c r="L22" s="20">
        <f t="shared" si="4"/>
        <v>98.2439024390244</v>
      </c>
      <c r="M22" s="19">
        <f t="shared" si="5"/>
        <v>-18</v>
      </c>
      <c r="N22" s="29">
        <v>237</v>
      </c>
      <c r="O22" s="27">
        <v>271</v>
      </c>
      <c r="P22" s="21">
        <f t="shared" si="6"/>
        <v>114.34599156118144</v>
      </c>
      <c r="Q22" s="22">
        <f t="shared" si="7"/>
        <v>34</v>
      </c>
      <c r="R22" s="27">
        <v>303</v>
      </c>
      <c r="S22" s="29">
        <v>252</v>
      </c>
      <c r="T22" s="21">
        <f t="shared" si="8"/>
        <v>83.16831683168317</v>
      </c>
      <c r="U22" s="19">
        <f t="shared" si="9"/>
        <v>-51</v>
      </c>
      <c r="V22" s="27">
        <v>2840</v>
      </c>
      <c r="W22" s="27">
        <v>2797</v>
      </c>
      <c r="X22" s="20">
        <f t="shared" si="10"/>
        <v>98.48591549295774</v>
      </c>
      <c r="Y22" s="19">
        <f t="shared" si="11"/>
        <v>-43</v>
      </c>
      <c r="Z22" s="27">
        <v>1496</v>
      </c>
      <c r="AA22" s="27">
        <v>1469</v>
      </c>
      <c r="AB22" s="20">
        <f t="shared" si="12"/>
        <v>98.1951871657754</v>
      </c>
      <c r="AC22" s="19">
        <f t="shared" si="13"/>
        <v>-27</v>
      </c>
      <c r="AD22" s="27">
        <v>708</v>
      </c>
      <c r="AE22" s="28">
        <v>456</v>
      </c>
      <c r="AF22" s="20">
        <f t="shared" si="14"/>
        <v>64.40677966101694</v>
      </c>
      <c r="AG22" s="19">
        <f t="shared" si="15"/>
        <v>-252</v>
      </c>
      <c r="AH22" s="27">
        <v>508</v>
      </c>
      <c r="AI22" s="27">
        <v>558</v>
      </c>
      <c r="AJ22" s="21">
        <f t="shared" si="16"/>
        <v>109.84251968503938</v>
      </c>
      <c r="AK22" s="19">
        <f t="shared" si="17"/>
        <v>50</v>
      </c>
      <c r="AL22" s="30">
        <v>127</v>
      </c>
      <c r="AM22" s="30">
        <v>146</v>
      </c>
      <c r="AN22" s="24">
        <f t="shared" si="26"/>
        <v>115</v>
      </c>
      <c r="AO22" s="23">
        <f t="shared" si="18"/>
        <v>19</v>
      </c>
      <c r="AP22" s="31">
        <v>1052</v>
      </c>
      <c r="AQ22" s="27">
        <v>1051</v>
      </c>
      <c r="AR22" s="21">
        <f t="shared" si="19"/>
        <v>99.9</v>
      </c>
      <c r="AS22" s="19">
        <f t="shared" si="20"/>
        <v>-1</v>
      </c>
      <c r="AT22" s="27">
        <v>453</v>
      </c>
      <c r="AU22" s="27">
        <v>345</v>
      </c>
      <c r="AV22" s="21">
        <f t="shared" si="21"/>
        <v>76.15894039735099</v>
      </c>
      <c r="AW22" s="19">
        <f t="shared" si="22"/>
        <v>-108</v>
      </c>
      <c r="AX22" s="27">
        <v>397</v>
      </c>
      <c r="AY22" s="27">
        <v>301</v>
      </c>
      <c r="AZ22" s="21">
        <f t="shared" si="23"/>
        <v>75.81863979848866</v>
      </c>
      <c r="BA22" s="19">
        <f t="shared" si="24"/>
        <v>-96</v>
      </c>
      <c r="BB22" s="138">
        <v>1819</v>
      </c>
      <c r="BC22" s="27">
        <v>2258</v>
      </c>
      <c r="BD22" s="19">
        <f t="shared" si="25"/>
        <v>439</v>
      </c>
      <c r="BE22" s="27">
        <v>8</v>
      </c>
      <c r="BF22" s="27">
        <v>14</v>
      </c>
      <c r="BG22" s="20">
        <f t="shared" si="27"/>
        <v>175</v>
      </c>
      <c r="BH22" s="19">
        <f t="shared" si="28"/>
        <v>6</v>
      </c>
      <c r="BI22" s="27">
        <v>29</v>
      </c>
      <c r="BJ22" s="197">
        <v>32</v>
      </c>
      <c r="BK22" s="198">
        <f t="shared" si="29"/>
        <v>110.3</v>
      </c>
      <c r="BL22" s="199">
        <f t="shared" si="30"/>
        <v>3</v>
      </c>
      <c r="BM22" s="27">
        <v>3759</v>
      </c>
      <c r="BN22" s="197">
        <v>4543</v>
      </c>
      <c r="BO22" s="322">
        <f t="shared" si="31"/>
        <v>120.9</v>
      </c>
      <c r="BP22" s="199">
        <f t="shared" si="32"/>
        <v>784</v>
      </c>
    </row>
    <row r="23" spans="1:68" s="11" customFormat="1" ht="21.75" customHeight="1">
      <c r="A23" s="26" t="s">
        <v>113</v>
      </c>
      <c r="B23" s="27">
        <v>558</v>
      </c>
      <c r="C23" s="28">
        <v>547</v>
      </c>
      <c r="D23" s="20">
        <f t="shared" si="0"/>
        <v>98.02867383512545</v>
      </c>
      <c r="E23" s="19">
        <f t="shared" si="1"/>
        <v>-11</v>
      </c>
      <c r="F23" s="27">
        <v>382</v>
      </c>
      <c r="G23" s="27">
        <v>256</v>
      </c>
      <c r="H23" s="20">
        <f t="shared" si="2"/>
        <v>67.01570680628272</v>
      </c>
      <c r="I23" s="19">
        <f t="shared" si="3"/>
        <v>-126</v>
      </c>
      <c r="J23" s="27">
        <v>382</v>
      </c>
      <c r="K23" s="27">
        <v>390</v>
      </c>
      <c r="L23" s="20">
        <f t="shared" si="4"/>
        <v>102.09424083769633</v>
      </c>
      <c r="M23" s="19">
        <f t="shared" si="5"/>
        <v>8</v>
      </c>
      <c r="N23" s="29">
        <v>57</v>
      </c>
      <c r="O23" s="27">
        <v>67</v>
      </c>
      <c r="P23" s="21">
        <f t="shared" si="6"/>
        <v>117.54385964912282</v>
      </c>
      <c r="Q23" s="22">
        <f t="shared" si="7"/>
        <v>10</v>
      </c>
      <c r="R23" s="27">
        <v>122</v>
      </c>
      <c r="S23" s="29">
        <v>119</v>
      </c>
      <c r="T23" s="21">
        <f t="shared" si="8"/>
        <v>97.54098360655738</v>
      </c>
      <c r="U23" s="19">
        <f t="shared" si="9"/>
        <v>-3</v>
      </c>
      <c r="V23" s="27">
        <v>768</v>
      </c>
      <c r="W23" s="27">
        <v>1085</v>
      </c>
      <c r="X23" s="20">
        <f t="shared" si="10"/>
        <v>141.27604166666669</v>
      </c>
      <c r="Y23" s="19">
        <f t="shared" si="11"/>
        <v>317</v>
      </c>
      <c r="Z23" s="27">
        <v>535</v>
      </c>
      <c r="AA23" s="27">
        <v>532</v>
      </c>
      <c r="AB23" s="20">
        <f t="shared" si="12"/>
        <v>99.4392523364486</v>
      </c>
      <c r="AC23" s="19">
        <f t="shared" si="13"/>
        <v>-3</v>
      </c>
      <c r="AD23" s="27">
        <v>88</v>
      </c>
      <c r="AE23" s="28">
        <v>165</v>
      </c>
      <c r="AF23" s="20">
        <f t="shared" si="14"/>
        <v>187.5</v>
      </c>
      <c r="AG23" s="19">
        <f t="shared" si="15"/>
        <v>77</v>
      </c>
      <c r="AH23" s="27">
        <v>174</v>
      </c>
      <c r="AI23" s="27">
        <v>145</v>
      </c>
      <c r="AJ23" s="21">
        <f t="shared" si="16"/>
        <v>83.33333333333334</v>
      </c>
      <c r="AK23" s="19">
        <f t="shared" si="17"/>
        <v>-29</v>
      </c>
      <c r="AL23" s="30">
        <v>42</v>
      </c>
      <c r="AM23" s="30">
        <v>51</v>
      </c>
      <c r="AN23" s="24">
        <f t="shared" si="26"/>
        <v>121.4</v>
      </c>
      <c r="AO23" s="23">
        <f t="shared" si="18"/>
        <v>9</v>
      </c>
      <c r="AP23" s="31">
        <v>388</v>
      </c>
      <c r="AQ23" s="27">
        <v>376</v>
      </c>
      <c r="AR23" s="21">
        <f t="shared" si="19"/>
        <v>96.9</v>
      </c>
      <c r="AS23" s="19">
        <f t="shared" si="20"/>
        <v>-12</v>
      </c>
      <c r="AT23" s="27">
        <v>85</v>
      </c>
      <c r="AU23" s="27">
        <v>103</v>
      </c>
      <c r="AV23" s="21">
        <f t="shared" si="21"/>
        <v>121.17647058823529</v>
      </c>
      <c r="AW23" s="19">
        <f t="shared" si="22"/>
        <v>18</v>
      </c>
      <c r="AX23" s="27">
        <v>56</v>
      </c>
      <c r="AY23" s="27">
        <v>61</v>
      </c>
      <c r="AZ23" s="21">
        <f t="shared" si="23"/>
        <v>108.92857142857142</v>
      </c>
      <c r="BA23" s="19">
        <f t="shared" si="24"/>
        <v>5</v>
      </c>
      <c r="BB23" s="138">
        <v>1762</v>
      </c>
      <c r="BC23" s="27">
        <v>1999</v>
      </c>
      <c r="BD23" s="19">
        <f t="shared" si="25"/>
        <v>237</v>
      </c>
      <c r="BE23" s="27">
        <v>4</v>
      </c>
      <c r="BF23" s="27">
        <v>4</v>
      </c>
      <c r="BG23" s="20">
        <f t="shared" si="27"/>
        <v>100</v>
      </c>
      <c r="BH23" s="19">
        <f t="shared" si="28"/>
        <v>0</v>
      </c>
      <c r="BI23" s="27">
        <v>1</v>
      </c>
      <c r="BJ23" s="197">
        <v>0</v>
      </c>
      <c r="BK23" s="198">
        <f t="shared" si="29"/>
        <v>0</v>
      </c>
      <c r="BL23" s="199">
        <f t="shared" si="30"/>
        <v>-1</v>
      </c>
      <c r="BM23" s="27">
        <v>3750</v>
      </c>
      <c r="BN23" s="197">
        <v>4188</v>
      </c>
      <c r="BO23" s="322">
        <f t="shared" si="31"/>
        <v>111.7</v>
      </c>
      <c r="BP23" s="199">
        <f t="shared" si="32"/>
        <v>438</v>
      </c>
    </row>
    <row r="24" spans="1:68" s="11" customFormat="1" ht="21.75" customHeight="1">
      <c r="A24" s="26" t="s">
        <v>114</v>
      </c>
      <c r="B24" s="27">
        <v>1817</v>
      </c>
      <c r="C24" s="28">
        <v>1801</v>
      </c>
      <c r="D24" s="20">
        <f t="shared" si="0"/>
        <v>99.11942762795817</v>
      </c>
      <c r="E24" s="19">
        <f t="shared" si="1"/>
        <v>-16</v>
      </c>
      <c r="F24" s="27">
        <v>1368</v>
      </c>
      <c r="G24" s="27">
        <v>1280</v>
      </c>
      <c r="H24" s="20">
        <f t="shared" si="2"/>
        <v>93.56725146198829</v>
      </c>
      <c r="I24" s="19">
        <f t="shared" si="3"/>
        <v>-88</v>
      </c>
      <c r="J24" s="27">
        <v>1233</v>
      </c>
      <c r="K24" s="27">
        <v>1367</v>
      </c>
      <c r="L24" s="20">
        <f t="shared" si="4"/>
        <v>110.86780210867802</v>
      </c>
      <c r="M24" s="19">
        <f t="shared" si="5"/>
        <v>134</v>
      </c>
      <c r="N24" s="29">
        <v>170</v>
      </c>
      <c r="O24" s="27">
        <v>284</v>
      </c>
      <c r="P24" s="21">
        <f t="shared" si="6"/>
        <v>167.05882352941177</v>
      </c>
      <c r="Q24" s="22">
        <f t="shared" si="7"/>
        <v>114</v>
      </c>
      <c r="R24" s="27">
        <v>367</v>
      </c>
      <c r="S24" s="29">
        <v>327</v>
      </c>
      <c r="T24" s="21">
        <f t="shared" si="8"/>
        <v>89.10081743869209</v>
      </c>
      <c r="U24" s="19">
        <f t="shared" si="9"/>
        <v>-40</v>
      </c>
      <c r="V24" s="27">
        <v>5723</v>
      </c>
      <c r="W24" s="27">
        <v>4792</v>
      </c>
      <c r="X24" s="20">
        <f t="shared" si="10"/>
        <v>83.73230822994933</v>
      </c>
      <c r="Y24" s="19">
        <f t="shared" si="11"/>
        <v>-931</v>
      </c>
      <c r="Z24" s="27">
        <v>1792</v>
      </c>
      <c r="AA24" s="27">
        <v>1783</v>
      </c>
      <c r="AB24" s="20">
        <f t="shared" si="12"/>
        <v>99.49776785714286</v>
      </c>
      <c r="AC24" s="19">
        <f t="shared" si="13"/>
        <v>-9</v>
      </c>
      <c r="AD24" s="27">
        <v>2973</v>
      </c>
      <c r="AE24" s="28">
        <v>2270</v>
      </c>
      <c r="AF24" s="20">
        <f t="shared" si="14"/>
        <v>76.35385132862429</v>
      </c>
      <c r="AG24" s="19">
        <f t="shared" si="15"/>
        <v>-703</v>
      </c>
      <c r="AH24" s="27">
        <v>596</v>
      </c>
      <c r="AI24" s="27">
        <v>623</v>
      </c>
      <c r="AJ24" s="21">
        <f t="shared" si="16"/>
        <v>104.53020134228188</v>
      </c>
      <c r="AK24" s="19">
        <f t="shared" si="17"/>
        <v>27</v>
      </c>
      <c r="AL24" s="30">
        <v>245</v>
      </c>
      <c r="AM24" s="30">
        <v>223</v>
      </c>
      <c r="AN24" s="24">
        <f t="shared" si="26"/>
        <v>91</v>
      </c>
      <c r="AO24" s="23">
        <f t="shared" si="18"/>
        <v>-22</v>
      </c>
      <c r="AP24" s="31">
        <v>1213</v>
      </c>
      <c r="AQ24" s="27">
        <v>1237</v>
      </c>
      <c r="AR24" s="21">
        <f t="shared" si="19"/>
        <v>102</v>
      </c>
      <c r="AS24" s="19">
        <f t="shared" si="20"/>
        <v>24</v>
      </c>
      <c r="AT24" s="27">
        <v>413</v>
      </c>
      <c r="AU24" s="27">
        <v>334</v>
      </c>
      <c r="AV24" s="21">
        <f t="shared" si="21"/>
        <v>80.87167070217917</v>
      </c>
      <c r="AW24" s="19">
        <f t="shared" si="22"/>
        <v>-79</v>
      </c>
      <c r="AX24" s="27">
        <v>332</v>
      </c>
      <c r="AY24" s="27">
        <v>273</v>
      </c>
      <c r="AZ24" s="21">
        <f t="shared" si="23"/>
        <v>82.2289156626506</v>
      </c>
      <c r="BA24" s="19">
        <f t="shared" si="24"/>
        <v>-59</v>
      </c>
      <c r="BB24" s="138">
        <v>1881</v>
      </c>
      <c r="BC24" s="27">
        <v>2601</v>
      </c>
      <c r="BD24" s="19">
        <f t="shared" si="25"/>
        <v>720</v>
      </c>
      <c r="BE24" s="27">
        <v>13</v>
      </c>
      <c r="BF24" s="27">
        <v>11</v>
      </c>
      <c r="BG24" s="20">
        <f t="shared" si="27"/>
        <v>84.6</v>
      </c>
      <c r="BH24" s="19">
        <f t="shared" si="28"/>
        <v>-2</v>
      </c>
      <c r="BI24" s="27">
        <v>23</v>
      </c>
      <c r="BJ24" s="197">
        <v>44</v>
      </c>
      <c r="BK24" s="198">
        <f t="shared" si="29"/>
        <v>191.3</v>
      </c>
      <c r="BL24" s="199">
        <f t="shared" si="30"/>
        <v>21</v>
      </c>
      <c r="BM24" s="27">
        <v>3700</v>
      </c>
      <c r="BN24" s="197">
        <v>4473</v>
      </c>
      <c r="BO24" s="322">
        <f t="shared" si="31"/>
        <v>120.9</v>
      </c>
      <c r="BP24" s="199">
        <f t="shared" si="32"/>
        <v>773</v>
      </c>
    </row>
    <row r="25" spans="1:68" s="11" customFormat="1" ht="21.75" customHeight="1">
      <c r="A25" s="26" t="s">
        <v>115</v>
      </c>
      <c r="B25" s="27">
        <v>1169</v>
      </c>
      <c r="C25" s="28">
        <v>988</v>
      </c>
      <c r="D25" s="20">
        <f t="shared" si="0"/>
        <v>84.51668092386655</v>
      </c>
      <c r="E25" s="19">
        <f t="shared" si="1"/>
        <v>-181</v>
      </c>
      <c r="F25" s="27">
        <v>685</v>
      </c>
      <c r="G25" s="27">
        <v>453</v>
      </c>
      <c r="H25" s="20">
        <f t="shared" si="2"/>
        <v>66.13138686131387</v>
      </c>
      <c r="I25" s="19">
        <f t="shared" si="3"/>
        <v>-232</v>
      </c>
      <c r="J25" s="27">
        <v>1099</v>
      </c>
      <c r="K25" s="27">
        <v>975</v>
      </c>
      <c r="L25" s="20">
        <f t="shared" si="4"/>
        <v>88.71701546860783</v>
      </c>
      <c r="M25" s="19">
        <f t="shared" si="5"/>
        <v>-124</v>
      </c>
      <c r="N25" s="29">
        <v>410</v>
      </c>
      <c r="O25" s="27">
        <v>392</v>
      </c>
      <c r="P25" s="21">
        <f t="shared" si="6"/>
        <v>95.60975609756098</v>
      </c>
      <c r="Q25" s="22">
        <f t="shared" si="7"/>
        <v>-18</v>
      </c>
      <c r="R25" s="27">
        <v>265</v>
      </c>
      <c r="S25" s="29">
        <v>183</v>
      </c>
      <c r="T25" s="21">
        <f t="shared" si="8"/>
        <v>69.0566037735849</v>
      </c>
      <c r="U25" s="19">
        <f t="shared" si="9"/>
        <v>-82</v>
      </c>
      <c r="V25" s="27">
        <v>2012</v>
      </c>
      <c r="W25" s="27">
        <v>1812</v>
      </c>
      <c r="X25" s="20">
        <f t="shared" si="10"/>
        <v>90.05964214711729</v>
      </c>
      <c r="Y25" s="19">
        <f t="shared" si="11"/>
        <v>-200</v>
      </c>
      <c r="Z25" s="27">
        <v>1136</v>
      </c>
      <c r="AA25" s="27">
        <v>966</v>
      </c>
      <c r="AB25" s="20">
        <f t="shared" si="12"/>
        <v>85.03521126760563</v>
      </c>
      <c r="AC25" s="19">
        <f t="shared" si="13"/>
        <v>-170</v>
      </c>
      <c r="AD25" s="27">
        <v>462</v>
      </c>
      <c r="AE25" s="28">
        <v>371</v>
      </c>
      <c r="AF25" s="20">
        <f t="shared" si="14"/>
        <v>80.3030303030303</v>
      </c>
      <c r="AG25" s="19">
        <f t="shared" si="15"/>
        <v>-91</v>
      </c>
      <c r="AH25" s="27">
        <v>297</v>
      </c>
      <c r="AI25" s="27">
        <v>196</v>
      </c>
      <c r="AJ25" s="21">
        <f t="shared" si="16"/>
        <v>65.993265993266</v>
      </c>
      <c r="AK25" s="19">
        <f t="shared" si="17"/>
        <v>-101</v>
      </c>
      <c r="AL25" s="30">
        <v>154</v>
      </c>
      <c r="AM25" s="30">
        <v>162</v>
      </c>
      <c r="AN25" s="24">
        <f t="shared" si="26"/>
        <v>105.2</v>
      </c>
      <c r="AO25" s="23">
        <f t="shared" si="18"/>
        <v>8</v>
      </c>
      <c r="AP25" s="31">
        <v>1068</v>
      </c>
      <c r="AQ25" s="27">
        <v>905</v>
      </c>
      <c r="AR25" s="21">
        <f t="shared" si="19"/>
        <v>84.7</v>
      </c>
      <c r="AS25" s="19">
        <f t="shared" si="20"/>
        <v>-163</v>
      </c>
      <c r="AT25" s="27">
        <v>244</v>
      </c>
      <c r="AU25" s="27">
        <v>204</v>
      </c>
      <c r="AV25" s="21">
        <f t="shared" si="21"/>
        <v>83.60655737704919</v>
      </c>
      <c r="AW25" s="19">
        <f t="shared" si="22"/>
        <v>-40</v>
      </c>
      <c r="AX25" s="27">
        <v>183</v>
      </c>
      <c r="AY25" s="27">
        <v>140</v>
      </c>
      <c r="AZ25" s="21">
        <f t="shared" si="23"/>
        <v>76.50273224043715</v>
      </c>
      <c r="BA25" s="19">
        <f t="shared" si="24"/>
        <v>-43</v>
      </c>
      <c r="BB25" s="138">
        <v>1431</v>
      </c>
      <c r="BC25" s="27">
        <v>2053.125</v>
      </c>
      <c r="BD25" s="19">
        <f t="shared" si="25"/>
        <v>622.125</v>
      </c>
      <c r="BE25" s="27">
        <v>9</v>
      </c>
      <c r="BF25" s="27">
        <v>12</v>
      </c>
      <c r="BG25" s="20">
        <f t="shared" si="27"/>
        <v>133.3</v>
      </c>
      <c r="BH25" s="19">
        <f t="shared" si="28"/>
        <v>3</v>
      </c>
      <c r="BI25" s="27">
        <v>10</v>
      </c>
      <c r="BJ25" s="197">
        <v>2</v>
      </c>
      <c r="BK25" s="198">
        <f t="shared" si="29"/>
        <v>20</v>
      </c>
      <c r="BL25" s="199">
        <f t="shared" si="30"/>
        <v>-8</v>
      </c>
      <c r="BM25" s="27" t="s">
        <v>184</v>
      </c>
      <c r="BN25" s="197">
        <v>3937</v>
      </c>
      <c r="BO25" s="322">
        <f t="shared" si="31"/>
        <v>118.9</v>
      </c>
      <c r="BP25" s="199">
        <f t="shared" si="32"/>
        <v>626</v>
      </c>
    </row>
    <row r="26" spans="1:68" s="11" customFormat="1" ht="21.75" customHeight="1">
      <c r="A26" s="26" t="s">
        <v>116</v>
      </c>
      <c r="B26" s="27">
        <v>4725</v>
      </c>
      <c r="C26" s="28">
        <v>4580</v>
      </c>
      <c r="D26" s="20">
        <f t="shared" si="0"/>
        <v>96.93121693121694</v>
      </c>
      <c r="E26" s="19">
        <f t="shared" si="1"/>
        <v>-145</v>
      </c>
      <c r="F26" s="27">
        <v>3663</v>
      </c>
      <c r="G26" s="27">
        <v>3396</v>
      </c>
      <c r="H26" s="20">
        <f t="shared" si="2"/>
        <v>92.71089271089271</v>
      </c>
      <c r="I26" s="19">
        <f t="shared" si="3"/>
        <v>-267</v>
      </c>
      <c r="J26" s="27">
        <v>3472</v>
      </c>
      <c r="K26" s="27">
        <v>3542</v>
      </c>
      <c r="L26" s="20">
        <f t="shared" si="4"/>
        <v>102.01612903225808</v>
      </c>
      <c r="M26" s="19">
        <f t="shared" si="5"/>
        <v>70</v>
      </c>
      <c r="N26" s="29">
        <v>813</v>
      </c>
      <c r="O26" s="27">
        <v>925</v>
      </c>
      <c r="P26" s="21">
        <f t="shared" si="6"/>
        <v>113.77613776137761</v>
      </c>
      <c r="Q26" s="22">
        <f t="shared" si="7"/>
        <v>112</v>
      </c>
      <c r="R26" s="27">
        <v>871</v>
      </c>
      <c r="S26" s="29">
        <v>704</v>
      </c>
      <c r="T26" s="21">
        <f t="shared" si="8"/>
        <v>80.82663605051664</v>
      </c>
      <c r="U26" s="19">
        <f t="shared" si="9"/>
        <v>-167</v>
      </c>
      <c r="V26" s="27">
        <v>10966</v>
      </c>
      <c r="W26" s="27">
        <v>12054</v>
      </c>
      <c r="X26" s="20">
        <f t="shared" si="10"/>
        <v>109.92157577968264</v>
      </c>
      <c r="Y26" s="19">
        <f t="shared" si="11"/>
        <v>1088</v>
      </c>
      <c r="Z26" s="27">
        <v>4659</v>
      </c>
      <c r="AA26" s="27">
        <v>4531</v>
      </c>
      <c r="AB26" s="20">
        <f t="shared" si="12"/>
        <v>97.25262931959648</v>
      </c>
      <c r="AC26" s="19">
        <f t="shared" si="13"/>
        <v>-128</v>
      </c>
      <c r="AD26" s="27">
        <v>3061</v>
      </c>
      <c r="AE26" s="28">
        <v>3445</v>
      </c>
      <c r="AF26" s="20">
        <f t="shared" si="14"/>
        <v>112.54491996079712</v>
      </c>
      <c r="AG26" s="19">
        <f t="shared" si="15"/>
        <v>384</v>
      </c>
      <c r="AH26" s="27">
        <v>1502</v>
      </c>
      <c r="AI26" s="27">
        <v>1447</v>
      </c>
      <c r="AJ26" s="21">
        <f t="shared" si="16"/>
        <v>96.33821571238349</v>
      </c>
      <c r="AK26" s="19">
        <f t="shared" si="17"/>
        <v>-55</v>
      </c>
      <c r="AL26" s="30">
        <v>537</v>
      </c>
      <c r="AM26" s="30">
        <v>537</v>
      </c>
      <c r="AN26" s="24">
        <f t="shared" si="26"/>
        <v>100</v>
      </c>
      <c r="AO26" s="23">
        <f t="shared" si="18"/>
        <v>0</v>
      </c>
      <c r="AP26" s="31">
        <v>3595</v>
      </c>
      <c r="AQ26" s="27">
        <v>3620</v>
      </c>
      <c r="AR26" s="21">
        <f t="shared" si="19"/>
        <v>100.7</v>
      </c>
      <c r="AS26" s="19">
        <f t="shared" si="20"/>
        <v>25</v>
      </c>
      <c r="AT26" s="27">
        <v>1002</v>
      </c>
      <c r="AU26" s="27">
        <v>972</v>
      </c>
      <c r="AV26" s="21">
        <f t="shared" si="21"/>
        <v>97.0059880239521</v>
      </c>
      <c r="AW26" s="19">
        <f t="shared" si="22"/>
        <v>-30</v>
      </c>
      <c r="AX26" s="27">
        <v>793</v>
      </c>
      <c r="AY26" s="27">
        <v>663</v>
      </c>
      <c r="AZ26" s="21">
        <f t="shared" si="23"/>
        <v>83.60655737704919</v>
      </c>
      <c r="BA26" s="19">
        <f t="shared" si="24"/>
        <v>-130</v>
      </c>
      <c r="BB26" s="138">
        <v>1547</v>
      </c>
      <c r="BC26" s="27">
        <v>2133</v>
      </c>
      <c r="BD26" s="19">
        <f t="shared" si="25"/>
        <v>586</v>
      </c>
      <c r="BE26" s="27">
        <v>90</v>
      </c>
      <c r="BF26" s="27">
        <v>62</v>
      </c>
      <c r="BG26" s="20">
        <f t="shared" si="27"/>
        <v>68.9</v>
      </c>
      <c r="BH26" s="19">
        <f t="shared" si="28"/>
        <v>-28</v>
      </c>
      <c r="BI26" s="27">
        <v>51</v>
      </c>
      <c r="BJ26" s="197">
        <v>35</v>
      </c>
      <c r="BK26" s="198">
        <f t="shared" si="29"/>
        <v>68.6</v>
      </c>
      <c r="BL26" s="199">
        <f t="shared" si="30"/>
        <v>-16</v>
      </c>
      <c r="BM26" s="27">
        <v>3466</v>
      </c>
      <c r="BN26" s="197">
        <v>3999</v>
      </c>
      <c r="BO26" s="322">
        <f t="shared" si="31"/>
        <v>115.4</v>
      </c>
      <c r="BP26" s="199">
        <f t="shared" si="32"/>
        <v>533</v>
      </c>
    </row>
    <row r="27" spans="1:68" s="11" customFormat="1" ht="21.75" customHeight="1">
      <c r="A27" s="26" t="s">
        <v>117</v>
      </c>
      <c r="B27" s="27">
        <v>6374</v>
      </c>
      <c r="C27" s="28">
        <v>6195</v>
      </c>
      <c r="D27" s="20">
        <f t="shared" si="0"/>
        <v>97.19171634766238</v>
      </c>
      <c r="E27" s="19">
        <f t="shared" si="1"/>
        <v>-179</v>
      </c>
      <c r="F27" s="27">
        <v>3831</v>
      </c>
      <c r="G27" s="27">
        <v>3749</v>
      </c>
      <c r="H27" s="20">
        <f t="shared" si="2"/>
        <v>97.85956669276952</v>
      </c>
      <c r="I27" s="19">
        <f t="shared" si="3"/>
        <v>-82</v>
      </c>
      <c r="J27" s="27">
        <v>3696</v>
      </c>
      <c r="K27" s="27">
        <v>3643</v>
      </c>
      <c r="L27" s="20">
        <f t="shared" si="4"/>
        <v>98.56601731601732</v>
      </c>
      <c r="M27" s="19">
        <f t="shared" si="5"/>
        <v>-53</v>
      </c>
      <c r="N27" s="29">
        <v>724</v>
      </c>
      <c r="O27" s="27">
        <v>750</v>
      </c>
      <c r="P27" s="21">
        <f t="shared" si="6"/>
        <v>103.59116022099448</v>
      </c>
      <c r="Q27" s="22">
        <f t="shared" si="7"/>
        <v>26</v>
      </c>
      <c r="R27" s="27">
        <v>1032</v>
      </c>
      <c r="S27" s="29">
        <v>1030</v>
      </c>
      <c r="T27" s="21">
        <f t="shared" si="8"/>
        <v>99.8062015503876</v>
      </c>
      <c r="U27" s="19">
        <f t="shared" si="9"/>
        <v>-2</v>
      </c>
      <c r="V27" s="27">
        <v>11596</v>
      </c>
      <c r="W27" s="27">
        <v>11103</v>
      </c>
      <c r="X27" s="20">
        <f t="shared" si="10"/>
        <v>95.74853397723354</v>
      </c>
      <c r="Y27" s="19">
        <f t="shared" si="11"/>
        <v>-493</v>
      </c>
      <c r="Z27" s="27">
        <v>6298</v>
      </c>
      <c r="AA27" s="27">
        <v>6112</v>
      </c>
      <c r="AB27" s="20">
        <f t="shared" si="12"/>
        <v>97.04668148618609</v>
      </c>
      <c r="AC27" s="19">
        <f t="shared" si="13"/>
        <v>-186</v>
      </c>
      <c r="AD27" s="27">
        <v>2686</v>
      </c>
      <c r="AE27" s="28">
        <v>2139</v>
      </c>
      <c r="AF27" s="20">
        <f t="shared" si="14"/>
        <v>79.63514519731943</v>
      </c>
      <c r="AG27" s="19">
        <f t="shared" si="15"/>
        <v>-547</v>
      </c>
      <c r="AH27" s="27">
        <v>2028</v>
      </c>
      <c r="AI27" s="27">
        <v>2137</v>
      </c>
      <c r="AJ27" s="21">
        <f t="shared" si="16"/>
        <v>105.37475345167653</v>
      </c>
      <c r="AK27" s="19">
        <f t="shared" si="17"/>
        <v>109</v>
      </c>
      <c r="AL27" s="30">
        <v>592</v>
      </c>
      <c r="AM27" s="30">
        <v>611</v>
      </c>
      <c r="AN27" s="24">
        <f t="shared" si="26"/>
        <v>103.2</v>
      </c>
      <c r="AO27" s="23">
        <f t="shared" si="18"/>
        <v>19</v>
      </c>
      <c r="AP27" s="31">
        <v>4113</v>
      </c>
      <c r="AQ27" s="27">
        <v>4496</v>
      </c>
      <c r="AR27" s="21">
        <f t="shared" si="19"/>
        <v>109.3</v>
      </c>
      <c r="AS27" s="19">
        <f t="shared" si="20"/>
        <v>383</v>
      </c>
      <c r="AT27" s="27">
        <v>1954</v>
      </c>
      <c r="AU27" s="27">
        <v>2116</v>
      </c>
      <c r="AV27" s="21">
        <f t="shared" si="21"/>
        <v>108.29068577277378</v>
      </c>
      <c r="AW27" s="19">
        <f t="shared" si="22"/>
        <v>162</v>
      </c>
      <c r="AX27" s="27">
        <v>1380</v>
      </c>
      <c r="AY27" s="27">
        <v>1590</v>
      </c>
      <c r="AZ27" s="21">
        <f t="shared" si="23"/>
        <v>115.21739130434783</v>
      </c>
      <c r="BA27" s="19">
        <f t="shared" si="24"/>
        <v>210</v>
      </c>
      <c r="BB27" s="138">
        <v>1367</v>
      </c>
      <c r="BC27" s="27">
        <v>1551</v>
      </c>
      <c r="BD27" s="19">
        <f t="shared" si="25"/>
        <v>184</v>
      </c>
      <c r="BE27" s="27">
        <v>32</v>
      </c>
      <c r="BF27" s="27">
        <v>39</v>
      </c>
      <c r="BG27" s="20">
        <f t="shared" si="27"/>
        <v>121.9</v>
      </c>
      <c r="BH27" s="19">
        <f t="shared" si="28"/>
        <v>7</v>
      </c>
      <c r="BI27" s="27">
        <v>60</v>
      </c>
      <c r="BJ27" s="197">
        <v>25</v>
      </c>
      <c r="BK27" s="198">
        <f t="shared" si="29"/>
        <v>41.7</v>
      </c>
      <c r="BL27" s="199">
        <f t="shared" si="30"/>
        <v>-35</v>
      </c>
      <c r="BM27" s="27">
        <v>4105</v>
      </c>
      <c r="BN27" s="197">
        <v>3907</v>
      </c>
      <c r="BO27" s="322">
        <f t="shared" si="31"/>
        <v>95.2</v>
      </c>
      <c r="BP27" s="199">
        <f t="shared" si="32"/>
        <v>-198</v>
      </c>
    </row>
    <row r="28" spans="1:68" s="33" customFormat="1" ht="21.75" customHeight="1">
      <c r="A28" s="26" t="s">
        <v>118</v>
      </c>
      <c r="B28" s="27">
        <v>594</v>
      </c>
      <c r="C28" s="28">
        <v>497</v>
      </c>
      <c r="D28" s="20">
        <f t="shared" si="0"/>
        <v>83.67003367003367</v>
      </c>
      <c r="E28" s="19">
        <f t="shared" si="1"/>
        <v>-97</v>
      </c>
      <c r="F28" s="27">
        <v>455</v>
      </c>
      <c r="G28" s="27">
        <v>380</v>
      </c>
      <c r="H28" s="20">
        <f t="shared" si="2"/>
        <v>83.51648351648352</v>
      </c>
      <c r="I28" s="19">
        <f t="shared" si="3"/>
        <v>-75</v>
      </c>
      <c r="J28" s="27">
        <v>540</v>
      </c>
      <c r="K28" s="27">
        <v>542</v>
      </c>
      <c r="L28" s="20">
        <f t="shared" si="4"/>
        <v>100.37037037037038</v>
      </c>
      <c r="M28" s="19">
        <f t="shared" si="5"/>
        <v>2</v>
      </c>
      <c r="N28" s="29">
        <v>199</v>
      </c>
      <c r="O28" s="27">
        <v>288</v>
      </c>
      <c r="P28" s="21">
        <f t="shared" si="6"/>
        <v>144.72361809045228</v>
      </c>
      <c r="Q28" s="22">
        <f t="shared" si="7"/>
        <v>89</v>
      </c>
      <c r="R28" s="27">
        <v>165</v>
      </c>
      <c r="S28" s="29">
        <v>122</v>
      </c>
      <c r="T28" s="21">
        <f t="shared" si="8"/>
        <v>73.93939393939394</v>
      </c>
      <c r="U28" s="19">
        <f t="shared" si="9"/>
        <v>-43</v>
      </c>
      <c r="V28" s="27">
        <v>1476</v>
      </c>
      <c r="W28" s="27">
        <v>1421</v>
      </c>
      <c r="X28" s="20">
        <f t="shared" si="10"/>
        <v>96.27371273712737</v>
      </c>
      <c r="Y28" s="19">
        <f t="shared" si="11"/>
        <v>-55</v>
      </c>
      <c r="Z28" s="27">
        <v>591</v>
      </c>
      <c r="AA28" s="27">
        <v>479</v>
      </c>
      <c r="AB28" s="20">
        <f t="shared" si="12"/>
        <v>81.04906937394247</v>
      </c>
      <c r="AC28" s="19">
        <f t="shared" si="13"/>
        <v>-112</v>
      </c>
      <c r="AD28" s="27">
        <v>305</v>
      </c>
      <c r="AE28" s="28">
        <v>367</v>
      </c>
      <c r="AF28" s="20" t="s">
        <v>130</v>
      </c>
      <c r="AG28" s="19">
        <f t="shared" si="15"/>
        <v>62</v>
      </c>
      <c r="AH28" s="27">
        <v>185</v>
      </c>
      <c r="AI28" s="27">
        <v>245</v>
      </c>
      <c r="AJ28" s="21">
        <f t="shared" si="16"/>
        <v>132.43243243243242</v>
      </c>
      <c r="AK28" s="19">
        <f t="shared" si="17"/>
        <v>60</v>
      </c>
      <c r="AL28" s="30">
        <v>208</v>
      </c>
      <c r="AM28" s="30">
        <v>230</v>
      </c>
      <c r="AN28" s="24">
        <f t="shared" si="26"/>
        <v>110.6</v>
      </c>
      <c r="AO28" s="23">
        <f t="shared" si="18"/>
        <v>22</v>
      </c>
      <c r="AP28" s="31">
        <v>592</v>
      </c>
      <c r="AQ28" s="27">
        <v>637</v>
      </c>
      <c r="AR28" s="21">
        <f t="shared" si="19"/>
        <v>107.6</v>
      </c>
      <c r="AS28" s="19">
        <f t="shared" si="20"/>
        <v>45</v>
      </c>
      <c r="AT28" s="27">
        <v>177</v>
      </c>
      <c r="AU28" s="27">
        <v>179</v>
      </c>
      <c r="AV28" s="21">
        <f t="shared" si="21"/>
        <v>101.12994350282484</v>
      </c>
      <c r="AW28" s="19">
        <f t="shared" si="22"/>
        <v>2</v>
      </c>
      <c r="AX28" s="27">
        <v>128</v>
      </c>
      <c r="AY28" s="27">
        <v>131</v>
      </c>
      <c r="AZ28" s="21">
        <f t="shared" si="23"/>
        <v>102.34375</v>
      </c>
      <c r="BA28" s="19">
        <f t="shared" si="24"/>
        <v>3</v>
      </c>
      <c r="BB28" s="138">
        <v>2090</v>
      </c>
      <c r="BC28" s="27">
        <v>2632</v>
      </c>
      <c r="BD28" s="19">
        <f t="shared" si="25"/>
        <v>542</v>
      </c>
      <c r="BE28" s="27">
        <v>6</v>
      </c>
      <c r="BF28" s="27">
        <v>10</v>
      </c>
      <c r="BG28" s="20">
        <f t="shared" si="27"/>
        <v>166.7</v>
      </c>
      <c r="BH28" s="19">
        <f t="shared" si="28"/>
        <v>4</v>
      </c>
      <c r="BI28" s="27">
        <v>8</v>
      </c>
      <c r="BJ28" s="197">
        <v>5</v>
      </c>
      <c r="BK28" s="198">
        <f t="shared" si="29"/>
        <v>62.5</v>
      </c>
      <c r="BL28" s="199">
        <f t="shared" si="30"/>
        <v>-3</v>
      </c>
      <c r="BM28" s="27">
        <v>3200</v>
      </c>
      <c r="BN28" s="197">
        <v>3887</v>
      </c>
      <c r="BO28" s="322">
        <f t="shared" si="31"/>
        <v>121.5</v>
      </c>
      <c r="BP28" s="199">
        <f t="shared" si="32"/>
        <v>687</v>
      </c>
    </row>
    <row r="29" spans="1:68" s="11" customFormat="1" ht="21.75" customHeight="1">
      <c r="A29" s="34" t="s">
        <v>119</v>
      </c>
      <c r="B29" s="27">
        <v>1047</v>
      </c>
      <c r="C29" s="28">
        <v>1028</v>
      </c>
      <c r="D29" s="20">
        <f t="shared" si="0"/>
        <v>98.18529130850048</v>
      </c>
      <c r="E29" s="19">
        <f t="shared" si="1"/>
        <v>-19</v>
      </c>
      <c r="F29" s="27">
        <v>734</v>
      </c>
      <c r="G29" s="27">
        <v>768</v>
      </c>
      <c r="H29" s="20">
        <f t="shared" si="2"/>
        <v>104.63215258855585</v>
      </c>
      <c r="I29" s="19">
        <f t="shared" si="3"/>
        <v>34</v>
      </c>
      <c r="J29" s="27">
        <v>787</v>
      </c>
      <c r="K29" s="27">
        <v>836</v>
      </c>
      <c r="L29" s="20">
        <f t="shared" si="4"/>
        <v>106.2261753494282</v>
      </c>
      <c r="M29" s="19">
        <f t="shared" si="5"/>
        <v>49</v>
      </c>
      <c r="N29" s="29">
        <v>208</v>
      </c>
      <c r="O29" s="27">
        <v>269</v>
      </c>
      <c r="P29" s="21">
        <f t="shared" si="6"/>
        <v>129.3269230769231</v>
      </c>
      <c r="Q29" s="22">
        <f t="shared" si="7"/>
        <v>61</v>
      </c>
      <c r="R29" s="27">
        <v>204</v>
      </c>
      <c r="S29" s="29">
        <v>163</v>
      </c>
      <c r="T29" s="21">
        <f t="shared" si="8"/>
        <v>79.90196078431373</v>
      </c>
      <c r="U29" s="19">
        <f t="shared" si="9"/>
        <v>-41</v>
      </c>
      <c r="V29" s="27">
        <v>4186</v>
      </c>
      <c r="W29" s="27">
        <v>4044</v>
      </c>
      <c r="X29" s="20">
        <f t="shared" si="10"/>
        <v>96.60774008600096</v>
      </c>
      <c r="Y29" s="19">
        <f t="shared" si="11"/>
        <v>-142</v>
      </c>
      <c r="Z29" s="27">
        <v>978</v>
      </c>
      <c r="AA29" s="27">
        <v>1007</v>
      </c>
      <c r="AB29" s="20">
        <f t="shared" si="12"/>
        <v>102.96523517382413</v>
      </c>
      <c r="AC29" s="19">
        <f t="shared" si="13"/>
        <v>29</v>
      </c>
      <c r="AD29" s="27">
        <v>2036</v>
      </c>
      <c r="AE29" s="28">
        <v>1362</v>
      </c>
      <c r="AF29" s="20">
        <f t="shared" si="14"/>
        <v>66.8958742632613</v>
      </c>
      <c r="AG29" s="19">
        <f t="shared" si="15"/>
        <v>-674</v>
      </c>
      <c r="AH29" s="27">
        <v>255</v>
      </c>
      <c r="AI29" s="27">
        <v>179</v>
      </c>
      <c r="AJ29" s="21">
        <f t="shared" si="16"/>
        <v>70.19607843137254</v>
      </c>
      <c r="AK29" s="19">
        <f t="shared" si="17"/>
        <v>-76</v>
      </c>
      <c r="AL29" s="30">
        <v>181</v>
      </c>
      <c r="AM29" s="30">
        <v>187</v>
      </c>
      <c r="AN29" s="24">
        <f t="shared" si="26"/>
        <v>103.3</v>
      </c>
      <c r="AO29" s="23">
        <f t="shared" si="18"/>
        <v>6</v>
      </c>
      <c r="AP29" s="31">
        <v>785</v>
      </c>
      <c r="AQ29" s="27">
        <v>847</v>
      </c>
      <c r="AR29" s="21">
        <f t="shared" si="19"/>
        <v>107.9</v>
      </c>
      <c r="AS29" s="19">
        <f t="shared" si="20"/>
        <v>62</v>
      </c>
      <c r="AT29" s="27">
        <v>298</v>
      </c>
      <c r="AU29" s="27">
        <v>327</v>
      </c>
      <c r="AV29" s="21">
        <f t="shared" si="21"/>
        <v>109.73154362416106</v>
      </c>
      <c r="AW29" s="19">
        <f t="shared" si="22"/>
        <v>29</v>
      </c>
      <c r="AX29" s="27">
        <v>233</v>
      </c>
      <c r="AY29" s="27">
        <v>233</v>
      </c>
      <c r="AZ29" s="21">
        <f t="shared" si="23"/>
        <v>100</v>
      </c>
      <c r="BA29" s="19">
        <f t="shared" si="24"/>
        <v>0</v>
      </c>
      <c r="BB29" s="138">
        <v>1719</v>
      </c>
      <c r="BC29" s="27">
        <v>2024</v>
      </c>
      <c r="BD29" s="19">
        <f t="shared" si="25"/>
        <v>305</v>
      </c>
      <c r="BE29" s="27">
        <v>20</v>
      </c>
      <c r="BF29" s="27">
        <v>29</v>
      </c>
      <c r="BG29" s="20">
        <f t="shared" si="27"/>
        <v>145</v>
      </c>
      <c r="BH29" s="19">
        <f t="shared" si="28"/>
        <v>9</v>
      </c>
      <c r="BI29" s="27">
        <v>57</v>
      </c>
      <c r="BJ29" s="197">
        <v>107</v>
      </c>
      <c r="BK29" s="198">
        <f t="shared" si="29"/>
        <v>187.7</v>
      </c>
      <c r="BL29" s="199">
        <f t="shared" si="30"/>
        <v>50</v>
      </c>
      <c r="BM29" s="27">
        <v>3271</v>
      </c>
      <c r="BN29" s="197">
        <v>4166</v>
      </c>
      <c r="BO29" s="322">
        <f t="shared" si="31"/>
        <v>127.4</v>
      </c>
      <c r="BP29" s="199">
        <f t="shared" si="32"/>
        <v>895</v>
      </c>
    </row>
    <row r="30" spans="1:68" s="11" customFormat="1" ht="21.75" customHeight="1">
      <c r="A30" s="26" t="s">
        <v>120</v>
      </c>
      <c r="B30" s="27">
        <v>4274</v>
      </c>
      <c r="C30" s="28">
        <v>3973</v>
      </c>
      <c r="D30" s="20">
        <f t="shared" si="0"/>
        <v>92.95741693963501</v>
      </c>
      <c r="E30" s="19">
        <f t="shared" si="1"/>
        <v>-301</v>
      </c>
      <c r="F30" s="27">
        <v>2720</v>
      </c>
      <c r="G30" s="27">
        <v>2530</v>
      </c>
      <c r="H30" s="20">
        <f t="shared" si="2"/>
        <v>93.01470588235294</v>
      </c>
      <c r="I30" s="19">
        <f t="shared" si="3"/>
        <v>-190</v>
      </c>
      <c r="J30" s="27">
        <v>2168</v>
      </c>
      <c r="K30" s="27">
        <v>2057</v>
      </c>
      <c r="L30" s="20">
        <f t="shared" si="4"/>
        <v>94.880073800738</v>
      </c>
      <c r="M30" s="19">
        <f t="shared" si="5"/>
        <v>-111</v>
      </c>
      <c r="N30" s="29">
        <v>473</v>
      </c>
      <c r="O30" s="27">
        <v>399</v>
      </c>
      <c r="P30" s="21">
        <f t="shared" si="6"/>
        <v>84.35517970401692</v>
      </c>
      <c r="Q30" s="22">
        <f t="shared" si="7"/>
        <v>-74</v>
      </c>
      <c r="R30" s="27">
        <v>613</v>
      </c>
      <c r="S30" s="29">
        <v>622</v>
      </c>
      <c r="T30" s="21">
        <f t="shared" si="8"/>
        <v>101.46818923327896</v>
      </c>
      <c r="U30" s="19">
        <f t="shared" si="9"/>
        <v>9</v>
      </c>
      <c r="V30" s="27">
        <v>8134</v>
      </c>
      <c r="W30" s="27">
        <v>7721</v>
      </c>
      <c r="X30" s="20">
        <f t="shared" si="10"/>
        <v>94.92254733218589</v>
      </c>
      <c r="Y30" s="19">
        <f t="shared" si="11"/>
        <v>-413</v>
      </c>
      <c r="Z30" s="27">
        <v>4246</v>
      </c>
      <c r="AA30" s="27">
        <v>3917</v>
      </c>
      <c r="AB30" s="20">
        <f t="shared" si="12"/>
        <v>92.25153085256711</v>
      </c>
      <c r="AC30" s="19">
        <f t="shared" si="13"/>
        <v>-329</v>
      </c>
      <c r="AD30" s="27">
        <v>2592</v>
      </c>
      <c r="AE30" s="28">
        <v>2502</v>
      </c>
      <c r="AF30" s="20">
        <f t="shared" si="14"/>
        <v>96.52777777777779</v>
      </c>
      <c r="AG30" s="19">
        <f t="shared" si="15"/>
        <v>-90</v>
      </c>
      <c r="AH30" s="27">
        <v>1255</v>
      </c>
      <c r="AI30" s="27">
        <v>1160</v>
      </c>
      <c r="AJ30" s="21">
        <f t="shared" si="16"/>
        <v>92.43027888446214</v>
      </c>
      <c r="AK30" s="19">
        <f t="shared" si="17"/>
        <v>-95</v>
      </c>
      <c r="AL30" s="30">
        <v>367</v>
      </c>
      <c r="AM30" s="30">
        <v>410</v>
      </c>
      <c r="AN30" s="24">
        <f t="shared" si="26"/>
        <v>111.7</v>
      </c>
      <c r="AO30" s="23">
        <f t="shared" si="18"/>
        <v>43</v>
      </c>
      <c r="AP30" s="31">
        <v>2172</v>
      </c>
      <c r="AQ30" s="27">
        <v>2071</v>
      </c>
      <c r="AR30" s="21">
        <f t="shared" si="19"/>
        <v>95.3</v>
      </c>
      <c r="AS30" s="19">
        <f t="shared" si="20"/>
        <v>-101</v>
      </c>
      <c r="AT30" s="27">
        <v>1455</v>
      </c>
      <c r="AU30" s="27">
        <v>1343</v>
      </c>
      <c r="AV30" s="21">
        <f t="shared" si="21"/>
        <v>92.30240549828179</v>
      </c>
      <c r="AW30" s="19">
        <f t="shared" si="22"/>
        <v>-112</v>
      </c>
      <c r="AX30" s="27">
        <v>996</v>
      </c>
      <c r="AY30" s="27">
        <v>885</v>
      </c>
      <c r="AZ30" s="21">
        <f t="shared" si="23"/>
        <v>88.85542168674698</v>
      </c>
      <c r="BA30" s="19">
        <f t="shared" si="24"/>
        <v>-111</v>
      </c>
      <c r="BB30" s="138">
        <v>1230</v>
      </c>
      <c r="BC30" s="27">
        <v>1696</v>
      </c>
      <c r="BD30" s="19">
        <f t="shared" si="25"/>
        <v>466</v>
      </c>
      <c r="BE30" s="27">
        <v>35</v>
      </c>
      <c r="BF30" s="27">
        <v>67</v>
      </c>
      <c r="BG30" s="20">
        <f t="shared" si="27"/>
        <v>191.4</v>
      </c>
      <c r="BH30" s="19">
        <f t="shared" si="28"/>
        <v>32</v>
      </c>
      <c r="BI30" s="27">
        <v>8</v>
      </c>
      <c r="BJ30" s="197">
        <v>0</v>
      </c>
      <c r="BK30" s="198">
        <f t="shared" si="29"/>
        <v>0</v>
      </c>
      <c r="BL30" s="199">
        <f t="shared" si="30"/>
        <v>-8</v>
      </c>
      <c r="BM30" s="27">
        <v>3796</v>
      </c>
      <c r="BN30" s="197">
        <v>4338</v>
      </c>
      <c r="BO30" s="322">
        <f t="shared" si="31"/>
        <v>114.3</v>
      </c>
      <c r="BP30" s="199">
        <f t="shared" si="32"/>
        <v>542</v>
      </c>
    </row>
    <row r="31" spans="1:68" s="11" customFormat="1" ht="21.75" customHeight="1">
      <c r="A31" s="26" t="s">
        <v>121</v>
      </c>
      <c r="B31" s="27">
        <v>354</v>
      </c>
      <c r="C31" s="28">
        <v>312</v>
      </c>
      <c r="D31" s="20">
        <f t="shared" si="0"/>
        <v>88.13559322033898</v>
      </c>
      <c r="E31" s="19">
        <f t="shared" si="1"/>
        <v>-42</v>
      </c>
      <c r="F31" s="27">
        <v>244</v>
      </c>
      <c r="G31" s="27">
        <v>197</v>
      </c>
      <c r="H31" s="20">
        <f t="shared" si="2"/>
        <v>80.73770491803278</v>
      </c>
      <c r="I31" s="19">
        <f t="shared" si="3"/>
        <v>-47</v>
      </c>
      <c r="J31" s="27">
        <v>291</v>
      </c>
      <c r="K31" s="27">
        <v>239</v>
      </c>
      <c r="L31" s="20">
        <f t="shared" si="4"/>
        <v>82.13058419243985</v>
      </c>
      <c r="M31" s="19">
        <f t="shared" si="5"/>
        <v>-52</v>
      </c>
      <c r="N31" s="29">
        <v>68</v>
      </c>
      <c r="O31" s="27">
        <v>47</v>
      </c>
      <c r="P31" s="21">
        <f t="shared" si="6"/>
        <v>69.11764705882352</v>
      </c>
      <c r="Q31" s="22">
        <f t="shared" si="7"/>
        <v>-21</v>
      </c>
      <c r="R31" s="27">
        <v>80</v>
      </c>
      <c r="S31" s="29">
        <v>78</v>
      </c>
      <c r="T31" s="21">
        <f t="shared" si="8"/>
        <v>97.5</v>
      </c>
      <c r="U31" s="19">
        <f t="shared" si="9"/>
        <v>-2</v>
      </c>
      <c r="V31" s="27">
        <v>856</v>
      </c>
      <c r="W31" s="27">
        <v>1288</v>
      </c>
      <c r="X31" s="20">
        <f t="shared" si="10"/>
        <v>150.46728971962617</v>
      </c>
      <c r="Y31" s="19">
        <f t="shared" si="11"/>
        <v>432</v>
      </c>
      <c r="Z31" s="27">
        <v>342</v>
      </c>
      <c r="AA31" s="27">
        <v>310</v>
      </c>
      <c r="AB31" s="20">
        <f t="shared" si="12"/>
        <v>90.64327485380117</v>
      </c>
      <c r="AC31" s="19">
        <f t="shared" si="13"/>
        <v>-32</v>
      </c>
      <c r="AD31" s="27">
        <v>127</v>
      </c>
      <c r="AE31" s="28">
        <v>160</v>
      </c>
      <c r="AF31" s="20">
        <f t="shared" si="14"/>
        <v>125.98425196850394</v>
      </c>
      <c r="AG31" s="19">
        <f t="shared" si="15"/>
        <v>33</v>
      </c>
      <c r="AH31" s="27">
        <v>98</v>
      </c>
      <c r="AI31" s="27">
        <v>107</v>
      </c>
      <c r="AJ31" s="21">
        <f t="shared" si="16"/>
        <v>109.18367346938776</v>
      </c>
      <c r="AK31" s="19">
        <f t="shared" si="17"/>
        <v>9</v>
      </c>
      <c r="AL31" s="30">
        <v>84</v>
      </c>
      <c r="AM31" s="30">
        <v>66</v>
      </c>
      <c r="AN31" s="24">
        <f t="shared" si="26"/>
        <v>78.6</v>
      </c>
      <c r="AO31" s="23">
        <f t="shared" si="18"/>
        <v>-18</v>
      </c>
      <c r="AP31" s="31">
        <v>301</v>
      </c>
      <c r="AQ31" s="27">
        <v>279</v>
      </c>
      <c r="AR31" s="21">
        <f t="shared" si="19"/>
        <v>92.7</v>
      </c>
      <c r="AS31" s="19">
        <f t="shared" si="20"/>
        <v>-22</v>
      </c>
      <c r="AT31" s="27">
        <v>68</v>
      </c>
      <c r="AU31" s="27">
        <v>66</v>
      </c>
      <c r="AV31" s="21">
        <f t="shared" si="21"/>
        <v>97.05882352941177</v>
      </c>
      <c r="AW31" s="19">
        <f t="shared" si="22"/>
        <v>-2</v>
      </c>
      <c r="AX31" s="27">
        <v>56</v>
      </c>
      <c r="AY31" s="27">
        <v>51</v>
      </c>
      <c r="AZ31" s="21">
        <f t="shared" si="23"/>
        <v>91.07142857142857</v>
      </c>
      <c r="BA31" s="19">
        <f t="shared" si="24"/>
        <v>-5</v>
      </c>
      <c r="BB31" s="138">
        <v>1307</v>
      </c>
      <c r="BC31" s="27">
        <v>1512</v>
      </c>
      <c r="BD31" s="19">
        <f t="shared" si="25"/>
        <v>205</v>
      </c>
      <c r="BE31" s="27">
        <v>1</v>
      </c>
      <c r="BF31" s="27">
        <v>6</v>
      </c>
      <c r="BG31" s="20">
        <f t="shared" si="27"/>
        <v>600</v>
      </c>
      <c r="BH31" s="19">
        <f t="shared" si="28"/>
        <v>5</v>
      </c>
      <c r="BI31" s="27">
        <v>26</v>
      </c>
      <c r="BJ31" s="197">
        <v>26</v>
      </c>
      <c r="BK31" s="198">
        <f t="shared" si="29"/>
        <v>100</v>
      </c>
      <c r="BL31" s="199">
        <f t="shared" si="30"/>
        <v>0</v>
      </c>
      <c r="BM31" s="27">
        <v>3550</v>
      </c>
      <c r="BN31" s="197">
        <v>4087</v>
      </c>
      <c r="BO31" s="322">
        <f t="shared" si="31"/>
        <v>115.1</v>
      </c>
      <c r="BP31" s="199">
        <f t="shared" si="32"/>
        <v>537</v>
      </c>
    </row>
    <row r="32" spans="1:68" s="33" customFormat="1" ht="21.75" customHeight="1">
      <c r="A32" s="26" t="s">
        <v>122</v>
      </c>
      <c r="B32" s="27">
        <v>655</v>
      </c>
      <c r="C32" s="28">
        <v>765</v>
      </c>
      <c r="D32" s="20">
        <f>C32/B32*100</f>
        <v>116.79389312977099</v>
      </c>
      <c r="E32" s="19">
        <f>C32-B32</f>
        <v>110</v>
      </c>
      <c r="F32" s="27">
        <v>371</v>
      </c>
      <c r="G32" s="27">
        <v>389</v>
      </c>
      <c r="H32" s="20">
        <f>G32/F32*100</f>
        <v>104.85175202156334</v>
      </c>
      <c r="I32" s="19">
        <f>G32-F32</f>
        <v>18</v>
      </c>
      <c r="J32" s="27">
        <v>627</v>
      </c>
      <c r="K32" s="27">
        <v>798</v>
      </c>
      <c r="L32" s="20">
        <f>K32/J32*100</f>
        <v>127.27272727272727</v>
      </c>
      <c r="M32" s="19">
        <f>K32-J32</f>
        <v>171</v>
      </c>
      <c r="N32" s="29">
        <v>194</v>
      </c>
      <c r="O32" s="27">
        <v>289</v>
      </c>
      <c r="P32" s="21">
        <f t="shared" si="6"/>
        <v>148.96907216494844</v>
      </c>
      <c r="Q32" s="22">
        <f>O32-N32</f>
        <v>95</v>
      </c>
      <c r="R32" s="27">
        <v>175</v>
      </c>
      <c r="S32" s="29">
        <v>165</v>
      </c>
      <c r="T32" s="21">
        <f t="shared" si="8"/>
        <v>94.28571428571428</v>
      </c>
      <c r="U32" s="19">
        <f>S32-R32</f>
        <v>-10</v>
      </c>
      <c r="V32" s="27">
        <v>1744</v>
      </c>
      <c r="W32" s="27">
        <v>1629</v>
      </c>
      <c r="X32" s="20">
        <f>W32/V32*100</f>
        <v>93.4059633027523</v>
      </c>
      <c r="Y32" s="19">
        <f>W32-V32</f>
        <v>-115</v>
      </c>
      <c r="Z32" s="27">
        <v>633</v>
      </c>
      <c r="AA32" s="27">
        <v>745</v>
      </c>
      <c r="AB32" s="20">
        <f>AA32/Z32*100</f>
        <v>117.69352290679305</v>
      </c>
      <c r="AC32" s="19">
        <f>AA32-Z32</f>
        <v>112</v>
      </c>
      <c r="AD32" s="27">
        <v>598</v>
      </c>
      <c r="AE32" s="28">
        <v>330</v>
      </c>
      <c r="AF32" s="20">
        <f t="shared" si="14"/>
        <v>55.18394648829431</v>
      </c>
      <c r="AG32" s="19">
        <f>AE32-AD32</f>
        <v>-268</v>
      </c>
      <c r="AH32" s="27">
        <v>332</v>
      </c>
      <c r="AI32" s="27">
        <v>333</v>
      </c>
      <c r="AJ32" s="21">
        <f>AI32/AH32*100</f>
        <v>100.30120481927712</v>
      </c>
      <c r="AK32" s="19">
        <f>AI32-AH32</f>
        <v>1</v>
      </c>
      <c r="AL32" s="30">
        <v>177</v>
      </c>
      <c r="AM32" s="30">
        <v>162</v>
      </c>
      <c r="AN32" s="24">
        <f>ROUND(AM32/AL32*100,1)</f>
        <v>91.5</v>
      </c>
      <c r="AO32" s="23">
        <f>AM32-AL32</f>
        <v>-15</v>
      </c>
      <c r="AP32" s="31">
        <v>787</v>
      </c>
      <c r="AQ32" s="27">
        <v>855</v>
      </c>
      <c r="AR32" s="21">
        <f>ROUND(AQ32/AP32*100,1)</f>
        <v>108.6</v>
      </c>
      <c r="AS32" s="19">
        <f>AQ32-AP32</f>
        <v>68</v>
      </c>
      <c r="AT32" s="27">
        <v>142</v>
      </c>
      <c r="AU32" s="27">
        <v>143</v>
      </c>
      <c r="AV32" s="21">
        <f>AU32/AT32*100</f>
        <v>100.70422535211267</v>
      </c>
      <c r="AW32" s="19">
        <f>AU32-AT32</f>
        <v>1</v>
      </c>
      <c r="AX32" s="27">
        <v>112</v>
      </c>
      <c r="AY32" s="27">
        <v>100</v>
      </c>
      <c r="AZ32" s="21">
        <f>AY32/AX32*100</f>
        <v>89.28571428571429</v>
      </c>
      <c r="BA32" s="19">
        <f>AY32-AX32</f>
        <v>-12</v>
      </c>
      <c r="BB32" s="138">
        <v>1615</v>
      </c>
      <c r="BC32" s="27">
        <v>2352</v>
      </c>
      <c r="BD32" s="19">
        <f>BC32-BB32</f>
        <v>737</v>
      </c>
      <c r="BE32" s="27">
        <v>3</v>
      </c>
      <c r="BF32" s="27">
        <v>10</v>
      </c>
      <c r="BG32" s="20">
        <f t="shared" si="27"/>
        <v>333.3</v>
      </c>
      <c r="BH32" s="19">
        <f t="shared" si="28"/>
        <v>7</v>
      </c>
      <c r="BI32" s="27">
        <v>29</v>
      </c>
      <c r="BJ32" s="197">
        <v>26</v>
      </c>
      <c r="BK32" s="198">
        <f>ROUND(BJ32/BI32*100,1)</f>
        <v>89.7</v>
      </c>
      <c r="BL32" s="199">
        <f>BJ32-BI32</f>
        <v>-3</v>
      </c>
      <c r="BM32" s="27">
        <v>3200</v>
      </c>
      <c r="BN32" s="197">
        <v>3772</v>
      </c>
      <c r="BO32" s="322">
        <f t="shared" si="31"/>
        <v>117.9</v>
      </c>
      <c r="BP32" s="199">
        <f t="shared" si="32"/>
        <v>572</v>
      </c>
    </row>
    <row r="33" spans="1:68" s="11" customFormat="1" ht="21.75" customHeight="1">
      <c r="A33" s="34" t="s">
        <v>123</v>
      </c>
      <c r="B33" s="27">
        <v>1670</v>
      </c>
      <c r="C33" s="28">
        <v>1519</v>
      </c>
      <c r="D33" s="20">
        <f>C33/B33*100</f>
        <v>90.95808383233533</v>
      </c>
      <c r="E33" s="19">
        <f>C33-B33</f>
        <v>-151</v>
      </c>
      <c r="F33" s="27">
        <v>1291</v>
      </c>
      <c r="G33" s="27">
        <v>1148</v>
      </c>
      <c r="H33" s="20">
        <f>G33/F33*100</f>
        <v>88.92331525948876</v>
      </c>
      <c r="I33" s="19">
        <f>G33-F33</f>
        <v>-143</v>
      </c>
      <c r="J33" s="27">
        <v>1477</v>
      </c>
      <c r="K33" s="27">
        <v>1687</v>
      </c>
      <c r="L33" s="20">
        <f>K33/J33*100</f>
        <v>114.21800947867298</v>
      </c>
      <c r="M33" s="19">
        <f>K33-J33</f>
        <v>210</v>
      </c>
      <c r="N33" s="29">
        <v>565</v>
      </c>
      <c r="O33" s="27">
        <v>958</v>
      </c>
      <c r="P33" s="21">
        <f t="shared" si="6"/>
        <v>169.55752212389382</v>
      </c>
      <c r="Q33" s="22">
        <f>O33-N33</f>
        <v>393</v>
      </c>
      <c r="R33" s="27">
        <v>370</v>
      </c>
      <c r="S33" s="29">
        <v>288</v>
      </c>
      <c r="T33" s="21">
        <f>S33/R33*100</f>
        <v>77.83783783783784</v>
      </c>
      <c r="U33" s="19">
        <f>S33-R33</f>
        <v>-82</v>
      </c>
      <c r="V33" s="27">
        <v>4520</v>
      </c>
      <c r="W33" s="27">
        <v>8726</v>
      </c>
      <c r="X33" s="20">
        <f>W33/V33*100</f>
        <v>193.05309734513273</v>
      </c>
      <c r="Y33" s="19">
        <f>W33-V33</f>
        <v>4206</v>
      </c>
      <c r="Z33" s="27">
        <v>1658</v>
      </c>
      <c r="AA33" s="27">
        <v>1509</v>
      </c>
      <c r="AB33" s="20">
        <f>AA33/Z33*100</f>
        <v>91.01326899879373</v>
      </c>
      <c r="AC33" s="19">
        <f>AA33-Z33</f>
        <v>-149</v>
      </c>
      <c r="AD33" s="27">
        <v>628</v>
      </c>
      <c r="AE33" s="28">
        <v>2424</v>
      </c>
      <c r="AF33" s="144">
        <f t="shared" si="14"/>
        <v>385.9872611464968</v>
      </c>
      <c r="AG33" s="19">
        <f>AE33-AD33</f>
        <v>1796</v>
      </c>
      <c r="AH33" s="27">
        <v>617</v>
      </c>
      <c r="AI33" s="27">
        <v>670</v>
      </c>
      <c r="AJ33" s="21">
        <f>AI33/AH33*100</f>
        <v>108.58995137763372</v>
      </c>
      <c r="AK33" s="19">
        <f>AI33-AH33</f>
        <v>53</v>
      </c>
      <c r="AL33" s="30">
        <v>568</v>
      </c>
      <c r="AM33" s="30">
        <v>611</v>
      </c>
      <c r="AN33" s="24">
        <f>ROUND(AM33/AL33*100,1)</f>
        <v>107.6</v>
      </c>
      <c r="AO33" s="23">
        <f>AM33-AL33</f>
        <v>43</v>
      </c>
      <c r="AP33" s="31">
        <v>2467</v>
      </c>
      <c r="AQ33" s="27">
        <v>2534</v>
      </c>
      <c r="AR33" s="21">
        <f>ROUND(AQ33/AP33*100,1)</f>
        <v>102.7</v>
      </c>
      <c r="AS33" s="19">
        <f>AQ33-AP33</f>
        <v>67</v>
      </c>
      <c r="AT33" s="27">
        <v>439</v>
      </c>
      <c r="AU33" s="27">
        <v>514</v>
      </c>
      <c r="AV33" s="21">
        <f>AU33/AT33*100</f>
        <v>117.08428246013666</v>
      </c>
      <c r="AW33" s="19">
        <f>AU33-AT33</f>
        <v>75</v>
      </c>
      <c r="AX33" s="27">
        <v>350</v>
      </c>
      <c r="AY33" s="27">
        <v>403</v>
      </c>
      <c r="AZ33" s="21">
        <f>AY33/AX33*100</f>
        <v>115.14285714285715</v>
      </c>
      <c r="BA33" s="19">
        <f>AY33-AX33</f>
        <v>53</v>
      </c>
      <c r="BB33" s="138">
        <v>2028</v>
      </c>
      <c r="BC33" s="27">
        <v>2959</v>
      </c>
      <c r="BD33" s="19">
        <f>BC33-BB33</f>
        <v>931</v>
      </c>
      <c r="BE33" s="27">
        <v>43</v>
      </c>
      <c r="BF33" s="27">
        <v>89</v>
      </c>
      <c r="BG33" s="20">
        <f t="shared" si="27"/>
        <v>207</v>
      </c>
      <c r="BH33" s="19">
        <f t="shared" si="28"/>
        <v>46</v>
      </c>
      <c r="BI33" s="27">
        <v>119</v>
      </c>
      <c r="BJ33" s="197">
        <v>83</v>
      </c>
      <c r="BK33" s="198">
        <f>ROUND(BJ33/BI33*100,1)</f>
        <v>69.7</v>
      </c>
      <c r="BL33" s="199">
        <f>BJ33-BI33</f>
        <v>-36</v>
      </c>
      <c r="BM33" s="27">
        <v>4364</v>
      </c>
      <c r="BN33" s="197">
        <v>5133</v>
      </c>
      <c r="BO33" s="322">
        <f t="shared" si="31"/>
        <v>117.6</v>
      </c>
      <c r="BP33" s="199">
        <f t="shared" si="32"/>
        <v>769</v>
      </c>
    </row>
    <row r="34" spans="1:68" s="33" customFormat="1" ht="21.75" customHeight="1">
      <c r="A34" s="26" t="s">
        <v>124</v>
      </c>
      <c r="B34" s="27">
        <v>1586</v>
      </c>
      <c r="C34" s="28">
        <v>1491</v>
      </c>
      <c r="D34" s="20">
        <f>C34/B34*100</f>
        <v>94.01008827238336</v>
      </c>
      <c r="E34" s="19">
        <f>C34-B34</f>
        <v>-95</v>
      </c>
      <c r="F34" s="27">
        <v>1139</v>
      </c>
      <c r="G34" s="27">
        <v>1113</v>
      </c>
      <c r="H34" s="20">
        <f>G34/F34*100</f>
        <v>97.7172958735733</v>
      </c>
      <c r="I34" s="19">
        <f>G34-F34</f>
        <v>-26</v>
      </c>
      <c r="J34" s="27">
        <v>1659</v>
      </c>
      <c r="K34" s="27">
        <v>1584</v>
      </c>
      <c r="L34" s="20">
        <f>K34/J34*100</f>
        <v>95.47920433996383</v>
      </c>
      <c r="M34" s="19">
        <f>K34-J34</f>
        <v>-75</v>
      </c>
      <c r="N34" s="29">
        <v>732</v>
      </c>
      <c r="O34" s="27">
        <v>708</v>
      </c>
      <c r="P34" s="21">
        <f t="shared" si="6"/>
        <v>96.72131147540983</v>
      </c>
      <c r="Q34" s="22">
        <f>O34-N34</f>
        <v>-24</v>
      </c>
      <c r="R34" s="27">
        <v>453</v>
      </c>
      <c r="S34" s="29">
        <v>299</v>
      </c>
      <c r="T34" s="21">
        <f>S34/R34*100</f>
        <v>66.00441501103754</v>
      </c>
      <c r="U34" s="19">
        <f>S34-R34</f>
        <v>-154</v>
      </c>
      <c r="V34" s="27">
        <v>5806</v>
      </c>
      <c r="W34" s="27">
        <v>5502</v>
      </c>
      <c r="X34" s="20">
        <f>W34/V34*100</f>
        <v>94.76403720289356</v>
      </c>
      <c r="Y34" s="19">
        <f>W34-V34</f>
        <v>-304</v>
      </c>
      <c r="Z34" s="27">
        <v>1568</v>
      </c>
      <c r="AA34" s="27">
        <v>1480</v>
      </c>
      <c r="AB34" s="20">
        <f>AA34/Z34*100</f>
        <v>94.38775510204081</v>
      </c>
      <c r="AC34" s="19">
        <f>AA34-Z34</f>
        <v>-88</v>
      </c>
      <c r="AD34" s="27">
        <v>1997</v>
      </c>
      <c r="AE34" s="28">
        <v>1357</v>
      </c>
      <c r="AF34" s="20">
        <f>AE34/AD34*100</f>
        <v>67.95192789183776</v>
      </c>
      <c r="AG34" s="19">
        <f>AE34-AD34</f>
        <v>-640</v>
      </c>
      <c r="AH34" s="27">
        <v>487</v>
      </c>
      <c r="AI34" s="27">
        <v>500</v>
      </c>
      <c r="AJ34" s="21">
        <f>AI34/AH34*100</f>
        <v>102.66940451745378</v>
      </c>
      <c r="AK34" s="19">
        <f>AI34-AH34</f>
        <v>13</v>
      </c>
      <c r="AL34" s="30">
        <v>316</v>
      </c>
      <c r="AM34" s="30">
        <v>383</v>
      </c>
      <c r="AN34" s="24">
        <f>ROUND(AM34/AL34*100,1)</f>
        <v>121.2</v>
      </c>
      <c r="AO34" s="23">
        <f>AM34-AL34</f>
        <v>67</v>
      </c>
      <c r="AP34" s="31">
        <v>1696</v>
      </c>
      <c r="AQ34" s="27">
        <v>1776</v>
      </c>
      <c r="AR34" s="21">
        <f>ROUND(AQ34/AP34*100,1)</f>
        <v>104.7</v>
      </c>
      <c r="AS34" s="19">
        <f>AQ34-AP34</f>
        <v>80</v>
      </c>
      <c r="AT34" s="27">
        <v>404</v>
      </c>
      <c r="AU34" s="27">
        <v>370</v>
      </c>
      <c r="AV34" s="21">
        <f>AU34/AT34*100</f>
        <v>91.58415841584159</v>
      </c>
      <c r="AW34" s="19">
        <f>AU34-AT34</f>
        <v>-34</v>
      </c>
      <c r="AX34" s="27">
        <v>326</v>
      </c>
      <c r="AY34" s="27">
        <v>292</v>
      </c>
      <c r="AZ34" s="21">
        <f>AY34/AX34*100</f>
        <v>89.57055214723927</v>
      </c>
      <c r="BA34" s="19">
        <f>AY34-AX34</f>
        <v>-34</v>
      </c>
      <c r="BB34" s="138">
        <v>2501.25</v>
      </c>
      <c r="BC34" s="27">
        <v>3160</v>
      </c>
      <c r="BD34" s="19">
        <f>BC34-BB34</f>
        <v>658.75</v>
      </c>
      <c r="BE34" s="27">
        <v>54</v>
      </c>
      <c r="BF34" s="27">
        <v>55</v>
      </c>
      <c r="BG34" s="20">
        <f t="shared" si="27"/>
        <v>101.9</v>
      </c>
      <c r="BH34" s="19">
        <f t="shared" si="28"/>
        <v>1</v>
      </c>
      <c r="BI34" s="27">
        <v>66</v>
      </c>
      <c r="BJ34" s="197">
        <v>56</v>
      </c>
      <c r="BK34" s="198">
        <f>ROUND(BJ34/BI34*100,1)</f>
        <v>84.8</v>
      </c>
      <c r="BL34" s="199">
        <f>BJ34-BI34</f>
        <v>-10</v>
      </c>
      <c r="BM34" s="27">
        <v>3765</v>
      </c>
      <c r="BN34" s="197">
        <v>4523</v>
      </c>
      <c r="BO34" s="322">
        <f t="shared" si="31"/>
        <v>120.1</v>
      </c>
      <c r="BP34" s="199">
        <f t="shared" si="32"/>
        <v>758</v>
      </c>
    </row>
    <row r="35" spans="1:68" s="11" customFormat="1" ht="21.75" customHeight="1">
      <c r="A35" s="34" t="s">
        <v>125</v>
      </c>
      <c r="B35" s="27">
        <v>1305</v>
      </c>
      <c r="C35" s="28">
        <v>1159</v>
      </c>
      <c r="D35" s="20">
        <f>C35/B35*100</f>
        <v>88.81226053639847</v>
      </c>
      <c r="E35" s="19">
        <f>C35-B35</f>
        <v>-146</v>
      </c>
      <c r="F35" s="27">
        <v>785</v>
      </c>
      <c r="G35" s="27">
        <v>784</v>
      </c>
      <c r="H35" s="20">
        <f>G35/F35*100</f>
        <v>99.87261146496816</v>
      </c>
      <c r="I35" s="19">
        <f>G35-F35</f>
        <v>-1</v>
      </c>
      <c r="J35" s="27">
        <v>1372</v>
      </c>
      <c r="K35" s="27">
        <v>1319</v>
      </c>
      <c r="L35" s="20">
        <f>K35/J35*100</f>
        <v>96.13702623906705</v>
      </c>
      <c r="M35" s="19">
        <f>K35-J35</f>
        <v>-53</v>
      </c>
      <c r="N35" s="29">
        <v>539</v>
      </c>
      <c r="O35" s="27">
        <v>480</v>
      </c>
      <c r="P35" s="21">
        <f t="shared" si="6"/>
        <v>89.05380333951763</v>
      </c>
      <c r="Q35" s="22">
        <f>O35-N35</f>
        <v>-59</v>
      </c>
      <c r="R35" s="27">
        <v>276</v>
      </c>
      <c r="S35" s="29">
        <v>218</v>
      </c>
      <c r="T35" s="21">
        <f>S35/R35*100</f>
        <v>78.98550724637681</v>
      </c>
      <c r="U35" s="19">
        <f>S35-R35</f>
        <v>-58</v>
      </c>
      <c r="V35" s="27">
        <v>3632</v>
      </c>
      <c r="W35" s="27">
        <v>2762</v>
      </c>
      <c r="X35" s="20">
        <f>W35/V35*100</f>
        <v>76.04625550660793</v>
      </c>
      <c r="Y35" s="19">
        <f>W35-V35</f>
        <v>-870</v>
      </c>
      <c r="Z35" s="27">
        <v>1296</v>
      </c>
      <c r="AA35" s="27">
        <v>1136</v>
      </c>
      <c r="AB35" s="20">
        <f>AA35/Z35*100</f>
        <v>87.65432098765432</v>
      </c>
      <c r="AC35" s="19">
        <f>AA35-Z35</f>
        <v>-160</v>
      </c>
      <c r="AD35" s="27">
        <v>843</v>
      </c>
      <c r="AE35" s="28">
        <v>557</v>
      </c>
      <c r="AF35" s="20">
        <f>AE35/AD35*100</f>
        <v>66.073546856465</v>
      </c>
      <c r="AG35" s="19">
        <f>AE35-AD35</f>
        <v>-286</v>
      </c>
      <c r="AH35" s="27">
        <v>474</v>
      </c>
      <c r="AI35" s="27">
        <v>464</v>
      </c>
      <c r="AJ35" s="21">
        <f>AI35/AH35*100</f>
        <v>97.8902953586498</v>
      </c>
      <c r="AK35" s="19">
        <f>AI35-AH35</f>
        <v>-10</v>
      </c>
      <c r="AL35" s="30">
        <v>176</v>
      </c>
      <c r="AM35" s="30">
        <v>174</v>
      </c>
      <c r="AN35" s="24">
        <f>ROUND(AM35/AL35*100,1)</f>
        <v>98.9</v>
      </c>
      <c r="AO35" s="23">
        <f>AM35-AL35</f>
        <v>-2</v>
      </c>
      <c r="AP35" s="31">
        <v>1385</v>
      </c>
      <c r="AQ35" s="27">
        <v>1415</v>
      </c>
      <c r="AR35" s="21">
        <f>ROUND(AQ35/AP35*100,1)</f>
        <v>102.2</v>
      </c>
      <c r="AS35" s="19">
        <f>AQ35-AP35</f>
        <v>30</v>
      </c>
      <c r="AT35" s="27">
        <v>179</v>
      </c>
      <c r="AU35" s="27">
        <v>165</v>
      </c>
      <c r="AV35" s="21">
        <f>AU35/AT35*100</f>
        <v>92.17877094972067</v>
      </c>
      <c r="AW35" s="19">
        <f>AU35-AT35</f>
        <v>-14</v>
      </c>
      <c r="AX35" s="27">
        <v>148</v>
      </c>
      <c r="AY35" s="27">
        <v>120</v>
      </c>
      <c r="AZ35" s="21">
        <f>AY35/AX35*100</f>
        <v>81.08108108108108</v>
      </c>
      <c r="BA35" s="19">
        <f>AY35-AX35</f>
        <v>-28</v>
      </c>
      <c r="BB35" s="138">
        <v>1723</v>
      </c>
      <c r="BC35" s="27">
        <v>2099</v>
      </c>
      <c r="BD35" s="19">
        <f>BC35-BB35</f>
        <v>376</v>
      </c>
      <c r="BE35" s="27">
        <v>4</v>
      </c>
      <c r="BF35" s="27">
        <v>12</v>
      </c>
      <c r="BG35" s="20">
        <f t="shared" si="27"/>
        <v>300</v>
      </c>
      <c r="BH35" s="19">
        <f t="shared" si="28"/>
        <v>8</v>
      </c>
      <c r="BI35" s="27">
        <v>35</v>
      </c>
      <c r="BJ35" s="197">
        <v>15</v>
      </c>
      <c r="BK35" s="198">
        <f>ROUND(BJ35/BI35*100,1)</f>
        <v>42.9</v>
      </c>
      <c r="BL35" s="199">
        <f>BJ35-BI35</f>
        <v>-20</v>
      </c>
      <c r="BM35" s="27">
        <v>3479</v>
      </c>
      <c r="BN35" s="197">
        <v>3796</v>
      </c>
      <c r="BO35" s="322">
        <f t="shared" si="31"/>
        <v>109.1</v>
      </c>
      <c r="BP35" s="199">
        <f t="shared" si="32"/>
        <v>317</v>
      </c>
    </row>
    <row r="36" spans="5:55" s="35" customFormat="1" ht="12.75"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BA36" s="37"/>
      <c r="BB36" s="37"/>
      <c r="BC36" s="37"/>
    </row>
    <row r="37" spans="1:71" s="11" customFormat="1" ht="18" customHeight="1">
      <c r="A37" s="205" t="s">
        <v>39</v>
      </c>
      <c r="B37" s="206">
        <v>64766</v>
      </c>
      <c r="C37" s="207">
        <v>60481</v>
      </c>
      <c r="D37" s="208">
        <v>93.38387425501034</v>
      </c>
      <c r="E37" s="209">
        <v>-4285</v>
      </c>
      <c r="F37" s="206">
        <v>41170</v>
      </c>
      <c r="G37" s="206">
        <v>37648</v>
      </c>
      <c r="H37" s="208">
        <v>91.44522710711684</v>
      </c>
      <c r="I37" s="209">
        <v>-3522</v>
      </c>
      <c r="J37" s="206">
        <v>50456</v>
      </c>
      <c r="K37" s="206">
        <v>50707</v>
      </c>
      <c r="L37" s="208">
        <v>100.49746313619788</v>
      </c>
      <c r="M37" s="209">
        <v>251</v>
      </c>
      <c r="N37" s="206">
        <v>18362</v>
      </c>
      <c r="O37" s="206">
        <v>21410</v>
      </c>
      <c r="P37" s="208">
        <v>116.59949896525433</v>
      </c>
      <c r="Q37" s="209">
        <v>3048</v>
      </c>
      <c r="R37" s="206">
        <v>13451</v>
      </c>
      <c r="S37" s="206">
        <v>11428</v>
      </c>
      <c r="T37" s="210">
        <v>84.96022600550145</v>
      </c>
      <c r="U37" s="209">
        <v>-2023</v>
      </c>
      <c r="V37" s="206">
        <v>177749</v>
      </c>
      <c r="W37" s="206">
        <v>183868</v>
      </c>
      <c r="X37" s="210">
        <v>103.44249475383829</v>
      </c>
      <c r="Y37" s="209">
        <v>6119</v>
      </c>
      <c r="Z37" s="206">
        <v>63467</v>
      </c>
      <c r="AA37" s="206">
        <v>59340</v>
      </c>
      <c r="AB37" s="210">
        <v>93.4974081018482</v>
      </c>
      <c r="AC37" s="209">
        <v>-4127</v>
      </c>
      <c r="AD37" s="206">
        <v>59995</v>
      </c>
      <c r="AE37" s="207">
        <v>61915</v>
      </c>
      <c r="AF37" s="210">
        <v>103.20026668889075</v>
      </c>
      <c r="AG37" s="209">
        <v>1920</v>
      </c>
      <c r="AH37" s="206">
        <v>21745</v>
      </c>
      <c r="AI37" s="206">
        <v>20402</v>
      </c>
      <c r="AJ37" s="210">
        <v>93.82386755575995</v>
      </c>
      <c r="AK37" s="209">
        <v>-1343</v>
      </c>
      <c r="AL37" s="211">
        <v>13971</v>
      </c>
      <c r="AM37" s="211">
        <v>14302</v>
      </c>
      <c r="AN37" s="212">
        <v>102.4</v>
      </c>
      <c r="AO37" s="213">
        <v>331</v>
      </c>
      <c r="AP37" s="214">
        <v>70902</v>
      </c>
      <c r="AQ37" s="206">
        <v>73756</v>
      </c>
      <c r="AR37" s="210">
        <v>104</v>
      </c>
      <c r="AS37" s="209">
        <v>2854</v>
      </c>
      <c r="AT37" s="206">
        <v>19211</v>
      </c>
      <c r="AU37" s="206">
        <v>19121</v>
      </c>
      <c r="AV37" s="210">
        <v>99.53151840091614</v>
      </c>
      <c r="AW37" s="209">
        <v>-90</v>
      </c>
      <c r="AX37" s="206">
        <v>14949</v>
      </c>
      <c r="AY37" s="206">
        <v>14728</v>
      </c>
      <c r="AZ37" s="210">
        <v>98.52164024349455</v>
      </c>
      <c r="BA37" s="209">
        <v>-221</v>
      </c>
      <c r="BB37" s="215">
        <v>1901</v>
      </c>
      <c r="BC37" s="216">
        <v>2316</v>
      </c>
      <c r="BD37" s="217">
        <v>415</v>
      </c>
      <c r="BE37" s="206">
        <v>3904</v>
      </c>
      <c r="BF37" s="206">
        <v>5300</v>
      </c>
      <c r="BG37" s="208">
        <v>135.8</v>
      </c>
      <c r="BH37" s="209">
        <v>1396</v>
      </c>
      <c r="BI37" s="206">
        <v>3716</v>
      </c>
      <c r="BJ37" s="218">
        <v>4642</v>
      </c>
      <c r="BK37" s="218">
        <v>124.9</v>
      </c>
      <c r="BL37" s="218">
        <v>926</v>
      </c>
      <c r="BM37" s="218">
        <v>4209.66</v>
      </c>
      <c r="BN37" s="218">
        <v>5352.57</v>
      </c>
      <c r="BO37" s="218">
        <v>127.1</v>
      </c>
      <c r="BP37" s="218">
        <v>1142.9099999999999</v>
      </c>
      <c r="BQ37" s="35"/>
      <c r="BR37" s="35"/>
      <c r="BS37" s="35"/>
    </row>
    <row r="38" spans="63:68" s="35" customFormat="1" ht="13.5">
      <c r="BK38" s="219"/>
      <c r="BL38" s="219"/>
      <c r="BM38" s="219"/>
      <c r="BN38" s="219"/>
      <c r="BO38" s="219"/>
      <c r="BP38" s="219"/>
    </row>
    <row r="39" spans="2:68" s="35" customFormat="1" ht="12.75">
      <c r="B39" s="35">
        <f>B37-B9</f>
        <v>0</v>
      </c>
      <c r="C39" s="35">
        <f aca="true" t="shared" si="33" ref="C39:AG39">C37-C9</f>
        <v>0</v>
      </c>
      <c r="D39" s="35">
        <f t="shared" si="33"/>
        <v>0</v>
      </c>
      <c r="E39" s="35">
        <f t="shared" si="33"/>
        <v>0</v>
      </c>
      <c r="F39" s="35">
        <f t="shared" si="33"/>
        <v>0</v>
      </c>
      <c r="G39" s="35">
        <f t="shared" si="33"/>
        <v>0</v>
      </c>
      <c r="H39" s="35">
        <f t="shared" si="33"/>
        <v>0</v>
      </c>
      <c r="I39" s="35">
        <f t="shared" si="33"/>
        <v>0</v>
      </c>
      <c r="J39" s="35">
        <f t="shared" si="33"/>
        <v>0</v>
      </c>
      <c r="K39" s="35">
        <f t="shared" si="33"/>
        <v>0</v>
      </c>
      <c r="L39" s="35">
        <f t="shared" si="33"/>
        <v>0</v>
      </c>
      <c r="M39" s="35">
        <f t="shared" si="33"/>
        <v>0</v>
      </c>
      <c r="N39" s="35">
        <f t="shared" si="33"/>
        <v>0</v>
      </c>
      <c r="O39" s="35">
        <f t="shared" si="33"/>
        <v>0</v>
      </c>
      <c r="P39" s="35">
        <f t="shared" si="33"/>
        <v>0</v>
      </c>
      <c r="Q39" s="35">
        <f t="shared" si="33"/>
        <v>0</v>
      </c>
      <c r="R39" s="35">
        <f t="shared" si="33"/>
        <v>0</v>
      </c>
      <c r="S39" s="35">
        <f t="shared" si="33"/>
        <v>0</v>
      </c>
      <c r="T39" s="35">
        <f t="shared" si="33"/>
        <v>0</v>
      </c>
      <c r="U39" s="35">
        <f t="shared" si="33"/>
        <v>0</v>
      </c>
      <c r="V39" s="35">
        <f t="shared" si="33"/>
        <v>0</v>
      </c>
      <c r="W39" s="35">
        <f t="shared" si="33"/>
        <v>0</v>
      </c>
      <c r="X39" s="35">
        <f t="shared" si="33"/>
        <v>0</v>
      </c>
      <c r="Y39" s="35">
        <f t="shared" si="33"/>
        <v>0</v>
      </c>
      <c r="Z39" s="35">
        <f t="shared" si="33"/>
        <v>0</v>
      </c>
      <c r="AA39" s="35">
        <f t="shared" si="33"/>
        <v>0</v>
      </c>
      <c r="AB39" s="35">
        <f t="shared" si="33"/>
        <v>0</v>
      </c>
      <c r="AC39" s="35">
        <f t="shared" si="33"/>
        <v>0</v>
      </c>
      <c r="AD39" s="35">
        <f t="shared" si="33"/>
        <v>0</v>
      </c>
      <c r="AE39" s="35">
        <f t="shared" si="33"/>
        <v>0</v>
      </c>
      <c r="AF39" s="35">
        <f t="shared" si="33"/>
        <v>0</v>
      </c>
      <c r="AG39" s="35">
        <f t="shared" si="33"/>
        <v>0</v>
      </c>
      <c r="AH39" s="35">
        <f aca="true" t="shared" si="34" ref="AH39:BP39">AH37-AH9</f>
        <v>0</v>
      </c>
      <c r="AI39" s="35">
        <f t="shared" si="34"/>
        <v>0</v>
      </c>
      <c r="AJ39" s="35">
        <f t="shared" si="34"/>
        <v>0</v>
      </c>
      <c r="AK39" s="35">
        <f t="shared" si="34"/>
        <v>0</v>
      </c>
      <c r="AL39" s="35">
        <f t="shared" si="34"/>
        <v>0</v>
      </c>
      <c r="AM39" s="35">
        <f t="shared" si="34"/>
        <v>0</v>
      </c>
      <c r="AN39" s="35">
        <f t="shared" si="34"/>
        <v>0</v>
      </c>
      <c r="AO39" s="35">
        <f t="shared" si="34"/>
        <v>0</v>
      </c>
      <c r="AP39" s="35">
        <f t="shared" si="34"/>
        <v>0</v>
      </c>
      <c r="AQ39" s="35">
        <f t="shared" si="34"/>
        <v>0</v>
      </c>
      <c r="AR39" s="35">
        <f t="shared" si="34"/>
        <v>0</v>
      </c>
      <c r="AS39" s="35">
        <f t="shared" si="34"/>
        <v>0</v>
      </c>
      <c r="AT39" s="35">
        <f t="shared" si="34"/>
        <v>0</v>
      </c>
      <c r="AU39" s="35">
        <f t="shared" si="34"/>
        <v>0</v>
      </c>
      <c r="AV39" s="35">
        <f t="shared" si="34"/>
        <v>0</v>
      </c>
      <c r="AW39" s="35">
        <f t="shared" si="34"/>
        <v>0</v>
      </c>
      <c r="AX39" s="35">
        <f t="shared" si="34"/>
        <v>0</v>
      </c>
      <c r="AY39" s="35">
        <f t="shared" si="34"/>
        <v>0</v>
      </c>
      <c r="AZ39" s="35">
        <f t="shared" si="34"/>
        <v>0</v>
      </c>
      <c r="BA39" s="35">
        <f t="shared" si="34"/>
        <v>0</v>
      </c>
      <c r="BB39" s="35">
        <f t="shared" si="34"/>
        <v>-0.36999999999989086</v>
      </c>
      <c r="BC39" s="35">
        <f t="shared" si="34"/>
        <v>-0.2899999999999636</v>
      </c>
      <c r="BD39" s="35">
        <f t="shared" si="34"/>
        <v>0.07999999999992724</v>
      </c>
      <c r="BE39" s="35">
        <f t="shared" si="34"/>
        <v>0</v>
      </c>
      <c r="BF39" s="35">
        <f t="shared" si="34"/>
        <v>0</v>
      </c>
      <c r="BG39" s="35">
        <f t="shared" si="34"/>
        <v>0</v>
      </c>
      <c r="BH39" s="35">
        <f t="shared" si="34"/>
        <v>0</v>
      </c>
      <c r="BI39" s="35">
        <f t="shared" si="34"/>
        <v>0</v>
      </c>
      <c r="BJ39" s="35">
        <f t="shared" si="34"/>
        <v>0</v>
      </c>
      <c r="BK39" s="35">
        <f t="shared" si="34"/>
        <v>0</v>
      </c>
      <c r="BL39" s="35">
        <f t="shared" si="34"/>
        <v>0</v>
      </c>
      <c r="BM39" s="35">
        <f t="shared" si="34"/>
        <v>-0.3400000000001455</v>
      </c>
      <c r="BN39" s="35">
        <f t="shared" si="34"/>
        <v>-0.43000000000029104</v>
      </c>
      <c r="BO39" s="35">
        <f t="shared" si="34"/>
        <v>0</v>
      </c>
      <c r="BP39" s="35">
        <f t="shared" si="34"/>
        <v>-0.09000000000014552</v>
      </c>
    </row>
    <row r="40" s="35" customFormat="1" ht="12.75"/>
    <row r="41" s="35" customFormat="1" ht="12.75"/>
    <row r="42" s="35" customFormat="1" ht="12.75"/>
    <row r="43" s="35" customFormat="1" ht="12.75"/>
    <row r="44" s="35" customFormat="1" ht="12.75"/>
    <row r="45" s="35" customFormat="1" ht="12.75"/>
    <row r="46" s="35" customFormat="1" ht="12.75"/>
    <row r="47" s="35" customFormat="1" ht="12.75"/>
    <row r="48" spans="63:71" s="11" customFormat="1" ht="12.75">
      <c r="BK48" s="35"/>
      <c r="BL48" s="35"/>
      <c r="BM48" s="35"/>
      <c r="BN48" s="35"/>
      <c r="BO48" s="35"/>
      <c r="BP48" s="35"/>
      <c r="BQ48" s="35"/>
      <c r="BR48" s="35"/>
      <c r="BS48" s="35"/>
    </row>
    <row r="49" spans="63:71" s="11" customFormat="1" ht="12.75">
      <c r="BK49" s="35"/>
      <c r="BL49" s="35"/>
      <c r="BM49" s="35"/>
      <c r="BN49" s="35"/>
      <c r="BO49" s="35"/>
      <c r="BP49" s="35"/>
      <c r="BQ49" s="35"/>
      <c r="BR49" s="35"/>
      <c r="BS49" s="35"/>
    </row>
    <row r="50" spans="63:71" s="11" customFormat="1" ht="12.75">
      <c r="BK50" s="35"/>
      <c r="BL50" s="35"/>
      <c r="BM50" s="35"/>
      <c r="BN50" s="35"/>
      <c r="BO50" s="35"/>
      <c r="BP50" s="35"/>
      <c r="BQ50" s="35"/>
      <c r="BR50" s="35"/>
      <c r="BS50" s="35"/>
    </row>
    <row r="51" spans="63:71" s="11" customFormat="1" ht="12.75">
      <c r="BK51" s="35"/>
      <c r="BL51" s="35"/>
      <c r="BM51" s="35"/>
      <c r="BN51" s="35"/>
      <c r="BO51" s="35"/>
      <c r="BP51" s="35"/>
      <c r="BQ51" s="35"/>
      <c r="BR51" s="35"/>
      <c r="BS51" s="35"/>
    </row>
    <row r="52" spans="63:71" s="11" customFormat="1" ht="12.75">
      <c r="BK52" s="35"/>
      <c r="BL52" s="35"/>
      <c r="BM52" s="35"/>
      <c r="BN52" s="35"/>
      <c r="BO52" s="35"/>
      <c r="BP52" s="35"/>
      <c r="BQ52" s="35"/>
      <c r="BR52" s="35"/>
      <c r="BS52" s="35"/>
    </row>
    <row r="53" spans="63:71" s="11" customFormat="1" ht="12.75">
      <c r="BK53" s="35"/>
      <c r="BL53" s="35"/>
      <c r="BM53" s="35"/>
      <c r="BN53" s="35"/>
      <c r="BO53" s="35"/>
      <c r="BP53" s="35"/>
      <c r="BQ53" s="35"/>
      <c r="BR53" s="35"/>
      <c r="BS53" s="35"/>
    </row>
    <row r="54" spans="63:71" s="11" customFormat="1" ht="12.75">
      <c r="BK54" s="35"/>
      <c r="BL54" s="35"/>
      <c r="BM54" s="35"/>
      <c r="BN54" s="35"/>
      <c r="BO54" s="35"/>
      <c r="BP54" s="35"/>
      <c r="BQ54" s="35"/>
      <c r="BR54" s="35"/>
      <c r="BS54" s="35"/>
    </row>
    <row r="55" spans="63:71" s="11" customFormat="1" ht="12.75">
      <c r="BK55" s="35"/>
      <c r="BL55" s="35"/>
      <c r="BM55" s="35"/>
      <c r="BN55" s="35"/>
      <c r="BO55" s="35"/>
      <c r="BP55" s="35"/>
      <c r="BQ55" s="35"/>
      <c r="BR55" s="35"/>
      <c r="BS55" s="35"/>
    </row>
    <row r="56" spans="63:71" s="11" customFormat="1" ht="12.75">
      <c r="BK56" s="35"/>
      <c r="BL56" s="35"/>
      <c r="BM56" s="35"/>
      <c r="BN56" s="35"/>
      <c r="BO56" s="35"/>
      <c r="BP56" s="35"/>
      <c r="BQ56" s="35"/>
      <c r="BR56" s="35"/>
      <c r="BS56" s="35"/>
    </row>
    <row r="57" spans="63:71" s="11" customFormat="1" ht="12.75">
      <c r="BK57" s="35"/>
      <c r="BL57" s="35"/>
      <c r="BM57" s="35"/>
      <c r="BN57" s="35"/>
      <c r="BO57" s="35"/>
      <c r="BP57" s="35"/>
      <c r="BQ57" s="35"/>
      <c r="BR57" s="35"/>
      <c r="BS57" s="35"/>
    </row>
    <row r="58" spans="63:71" s="11" customFormat="1" ht="12.75">
      <c r="BK58" s="35"/>
      <c r="BL58" s="35"/>
      <c r="BM58" s="35"/>
      <c r="BN58" s="35"/>
      <c r="BO58" s="35"/>
      <c r="BP58" s="35"/>
      <c r="BQ58" s="35"/>
      <c r="BR58" s="35"/>
      <c r="BS58" s="35"/>
    </row>
    <row r="59" s="11" customFormat="1" ht="12.75"/>
    <row r="60" s="11" customFormat="1" ht="12.75"/>
    <row r="61" s="11" customFormat="1" ht="12.75"/>
    <row r="62" s="11" customFormat="1" ht="12.75"/>
    <row r="63" s="11" customFormat="1" ht="12.75"/>
    <row r="64" s="11" customFormat="1" ht="12.75"/>
    <row r="65" s="11" customFormat="1" ht="12.75"/>
    <row r="66" s="11" customFormat="1" ht="12.75"/>
    <row r="67" s="11" customFormat="1" ht="12.75"/>
    <row r="68" s="11" customFormat="1" ht="12.75"/>
    <row r="69" s="11" customFormat="1" ht="12.75"/>
    <row r="70" s="11" customFormat="1" ht="12.75"/>
    <row r="71" s="11" customFormat="1" ht="12.75"/>
    <row r="72" s="11" customFormat="1" ht="12.75"/>
    <row r="73" s="11" customFormat="1" ht="12.75"/>
    <row r="74" s="11" customFormat="1" ht="12.75"/>
    <row r="75" s="11" customFormat="1" ht="12.75"/>
    <row r="76" s="11" customFormat="1" ht="12.75"/>
    <row r="77" s="11" customFormat="1" ht="12.75"/>
    <row r="78" s="11" customFormat="1" ht="12.75"/>
    <row r="79" s="11" customFormat="1" ht="12.75"/>
    <row r="80" s="11" customFormat="1" ht="12.75"/>
    <row r="81" s="11" customFormat="1" ht="12.75"/>
    <row r="82" s="11" customFormat="1" ht="12.75"/>
    <row r="83" s="11" customFormat="1" ht="12.75"/>
    <row r="84" s="11" customFormat="1" ht="12.75"/>
    <row r="85" s="11" customFormat="1" ht="12.75"/>
    <row r="86" s="11" customFormat="1" ht="12.75"/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s="11" customFormat="1" ht="12.75"/>
    <row r="132" spans="63:71" ht="12.75">
      <c r="BK132" s="11"/>
      <c r="BL132" s="11"/>
      <c r="BM132" s="11"/>
      <c r="BN132" s="11"/>
      <c r="BO132" s="11"/>
      <c r="BP132" s="11"/>
      <c r="BQ132" s="11"/>
      <c r="BR132" s="11"/>
      <c r="BS132" s="11"/>
    </row>
    <row r="133" spans="63:71" ht="12.75">
      <c r="BK133" s="11"/>
      <c r="BL133" s="11"/>
      <c r="BM133" s="11"/>
      <c r="BN133" s="11"/>
      <c r="BO133" s="11"/>
      <c r="BP133" s="11"/>
      <c r="BQ133" s="11"/>
      <c r="BR133" s="11"/>
      <c r="BS133" s="11"/>
    </row>
    <row r="134" spans="63:71" ht="12.75">
      <c r="BK134" s="11"/>
      <c r="BL134" s="11"/>
      <c r="BM134" s="11"/>
      <c r="BN134" s="11"/>
      <c r="BO134" s="11"/>
      <c r="BP134" s="11"/>
      <c r="BQ134" s="11"/>
      <c r="BR134" s="11"/>
      <c r="BS134" s="11"/>
    </row>
    <row r="135" spans="63:71" ht="12.75">
      <c r="BK135" s="11"/>
      <c r="BL135" s="11"/>
      <c r="BM135" s="11"/>
      <c r="BN135" s="11"/>
      <c r="BO135" s="11"/>
      <c r="BP135" s="11"/>
      <c r="BQ135" s="11"/>
      <c r="BR135" s="11"/>
      <c r="BS135" s="11"/>
    </row>
    <row r="136" spans="63:71" ht="12.75">
      <c r="BK136" s="11"/>
      <c r="BL136" s="11"/>
      <c r="BM136" s="11"/>
      <c r="BN136" s="11"/>
      <c r="BO136" s="11"/>
      <c r="BP136" s="11"/>
      <c r="BQ136" s="11"/>
      <c r="BR136" s="11"/>
      <c r="BS136" s="11"/>
    </row>
    <row r="137" spans="63:71" ht="12.75">
      <c r="BK137" s="11"/>
      <c r="BL137" s="11"/>
      <c r="BM137" s="11"/>
      <c r="BN137" s="11"/>
      <c r="BO137" s="11"/>
      <c r="BP137" s="11"/>
      <c r="BQ137" s="11"/>
      <c r="BR137" s="11"/>
      <c r="BS137" s="11"/>
    </row>
    <row r="138" spans="63:71" ht="12.75">
      <c r="BK138" s="11"/>
      <c r="BL138" s="11"/>
      <c r="BM138" s="11"/>
      <c r="BN138" s="11"/>
      <c r="BO138" s="11"/>
      <c r="BP138" s="11"/>
      <c r="BQ138" s="11"/>
      <c r="BR138" s="11"/>
      <c r="BS138" s="11"/>
    </row>
    <row r="139" spans="63:71" ht="12.75">
      <c r="BK139" s="11"/>
      <c r="BL139" s="11"/>
      <c r="BM139" s="11"/>
      <c r="BN139" s="11"/>
      <c r="BO139" s="11"/>
      <c r="BP139" s="11"/>
      <c r="BQ139" s="11"/>
      <c r="BR139" s="11"/>
      <c r="BS139" s="11"/>
    </row>
    <row r="140" spans="63:71" ht="12.75">
      <c r="BK140" s="11"/>
      <c r="BL140" s="11"/>
      <c r="BM140" s="11"/>
      <c r="BN140" s="11"/>
      <c r="BO140" s="11"/>
      <c r="BP140" s="11"/>
      <c r="BQ140" s="11"/>
      <c r="BR140" s="11"/>
      <c r="BS140" s="11"/>
    </row>
    <row r="141" spans="63:71" ht="12.75">
      <c r="BK141" s="11"/>
      <c r="BL141" s="11"/>
      <c r="BM141" s="11"/>
      <c r="BN141" s="11"/>
      <c r="BO141" s="11"/>
      <c r="BP141" s="11"/>
      <c r="BQ141" s="11"/>
      <c r="BR141" s="11"/>
      <c r="BS141" s="11"/>
    </row>
    <row r="142" spans="63:71" ht="12.75">
      <c r="BK142" s="11"/>
      <c r="BL142" s="11"/>
      <c r="BM142" s="11"/>
      <c r="BN142" s="11"/>
      <c r="BO142" s="11"/>
      <c r="BP142" s="11"/>
      <c r="BQ142" s="11"/>
      <c r="BR142" s="11"/>
      <c r="BS142" s="11"/>
    </row>
  </sheetData>
  <sheetProtection/>
  <mergeCells count="72">
    <mergeCell ref="AT3:AW5"/>
    <mergeCell ref="BM3:BP5"/>
    <mergeCell ref="BM6:BM7"/>
    <mergeCell ref="BN6:BN7"/>
    <mergeCell ref="BJ6:BJ7"/>
    <mergeCell ref="BK6:BL6"/>
    <mergeCell ref="BO6:BP6"/>
    <mergeCell ref="AX6:AX7"/>
    <mergeCell ref="AY6:AY7"/>
    <mergeCell ref="BE3:BL4"/>
    <mergeCell ref="BE5:BH5"/>
    <mergeCell ref="BI5:BL5"/>
    <mergeCell ref="BE6:BE7"/>
    <mergeCell ref="BF6:BF7"/>
    <mergeCell ref="BI6:BI7"/>
    <mergeCell ref="AH6:AH7"/>
    <mergeCell ref="AI6:AI7"/>
    <mergeCell ref="AD6:AD7"/>
    <mergeCell ref="AE6:AE7"/>
    <mergeCell ref="AU6:AU7"/>
    <mergeCell ref="AV6:AW6"/>
    <mergeCell ref="AM6:AM7"/>
    <mergeCell ref="AJ6:AK6"/>
    <mergeCell ref="AL6:AL7"/>
    <mergeCell ref="AT6:AT7"/>
    <mergeCell ref="AZ6:BA6"/>
    <mergeCell ref="BB3:BD5"/>
    <mergeCell ref="BG6:BH6"/>
    <mergeCell ref="AX3:BA5"/>
    <mergeCell ref="AN6:AO6"/>
    <mergeCell ref="AP6:AQ6"/>
    <mergeCell ref="AR6:AS6"/>
    <mergeCell ref="AP3:AS5"/>
    <mergeCell ref="BB6:BB7"/>
    <mergeCell ref="BC6:BC7"/>
    <mergeCell ref="BD6:BD7"/>
    <mergeCell ref="Z6:Z7"/>
    <mergeCell ref="AH3:AK5"/>
    <mergeCell ref="AL3:AO5"/>
    <mergeCell ref="AF6:AG6"/>
    <mergeCell ref="V3:Y5"/>
    <mergeCell ref="W6:W7"/>
    <mergeCell ref="Z3:AG3"/>
    <mergeCell ref="AD4:AG5"/>
    <mergeCell ref="AA6:AA7"/>
    <mergeCell ref="Z4:AC5"/>
    <mergeCell ref="V6:V7"/>
    <mergeCell ref="S6:S7"/>
    <mergeCell ref="R6:R7"/>
    <mergeCell ref="T6:U6"/>
    <mergeCell ref="X6:Y6"/>
    <mergeCell ref="AB6:AC6"/>
    <mergeCell ref="A3:A7"/>
    <mergeCell ref="B3:E5"/>
    <mergeCell ref="F3:I5"/>
    <mergeCell ref="J3:M5"/>
    <mergeCell ref="B6:B7"/>
    <mergeCell ref="D6:E6"/>
    <mergeCell ref="C6:C7"/>
    <mergeCell ref="K6:K7"/>
    <mergeCell ref="G6:G7"/>
    <mergeCell ref="L6:M6"/>
    <mergeCell ref="B1:U1"/>
    <mergeCell ref="B2:U2"/>
    <mergeCell ref="R3:U5"/>
    <mergeCell ref="H6:I6"/>
    <mergeCell ref="J6:J7"/>
    <mergeCell ref="P6:Q6"/>
    <mergeCell ref="N6:N7"/>
    <mergeCell ref="O6:O7"/>
    <mergeCell ref="F6:F7"/>
    <mergeCell ref="N3:Q5"/>
  </mergeCells>
  <printOptions horizontalCentered="1" verticalCentered="1"/>
  <pageMargins left="0" right="0" top="0" bottom="0" header="0.15748031496062992" footer="0"/>
  <pageSetup fitToHeight="2" horizontalDpi="600" verticalDpi="600" orientation="landscape" paperSize="9" scale="65" r:id="rId1"/>
  <colBreaks count="2" manualBreakCount="2">
    <brk id="21" max="34" man="1"/>
    <brk id="4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Кравченко</dc:creator>
  <cp:keywords/>
  <dc:description/>
  <cp:lastModifiedBy>starusyova</cp:lastModifiedBy>
  <cp:lastPrinted>2018-09-11T12:26:17Z</cp:lastPrinted>
  <dcterms:created xsi:type="dcterms:W3CDTF">2017-11-17T08:56:41Z</dcterms:created>
  <dcterms:modified xsi:type="dcterms:W3CDTF">2018-10-19T07:20:50Z</dcterms:modified>
  <cp:category/>
  <cp:version/>
  <cp:contentType/>
  <cp:contentStatus/>
</cp:coreProperties>
</file>