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253" activeTab="0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'!$A:$A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'!$A$1:$E$32</definedName>
    <definedName name="_xlnm.Print_Area" localSheetId="0">'1 '!#REF!</definedName>
    <definedName name="_xlnm.Print_Area" localSheetId="1">'2 '!#REF!</definedName>
    <definedName name="_xlnm.Print_Area" localSheetId="3">'4 '!$A$1:$E$25</definedName>
    <definedName name="_xlnm.Print_Area" localSheetId="4">'5 '!$A$1:$E$15</definedName>
    <definedName name="_xlnm.Print_Area" localSheetId="5">'6 '!$A$1:$E$31</definedName>
    <definedName name="_xlnm.Print_Area" localSheetId="6">'7 '!$A$1:$BP$35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<sst xmlns="http://schemas.openxmlformats.org/spreadsheetml/2006/main" count="304" uniqueCount="189">
  <si>
    <t>Показник</t>
  </si>
  <si>
    <t>2017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</si>
  <si>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</si>
  <si>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</si>
  <si>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</si>
  <si>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</si>
  <si>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</si>
  <si>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</si>
  <si>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</si>
  <si>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</si>
  <si>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</si>
  <si>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</si>
  <si>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</si>
  <si>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</si>
  <si>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</si>
  <si>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</si>
  <si>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</si>
  <si>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</si>
  <si>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</si>
  <si>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</si>
  <si>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</si>
  <si>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</si>
  <si>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</si>
  <si>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</si>
  <si>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</si>
  <si>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</si>
  <si>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</si>
  <si>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</si>
  <si>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</si>
  <si>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</si>
  <si>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</si>
  <si>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</si>
  <si>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</si>
  <si>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</si>
  <si>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</si>
  <si>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</si>
  <si>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</si>
  <si>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</si>
  <si>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</si>
  <si>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</si>
  <si>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</si>
  <si>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</si>
  <si>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</si>
  <si>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</si>
  <si>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</si>
  <si>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</si>
  <si>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</si>
  <si>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</si>
  <si>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</si>
  <si>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</si>
  <si>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</si>
  <si>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</si>
  <si>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</si>
  <si>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</si>
  <si>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</si>
  <si>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</si>
  <si>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</si>
  <si>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</si>
  <si>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</si>
  <si>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</si>
  <si>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</si>
  <si>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</si>
  <si>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</si>
  <si>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</si>
  <si>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</si>
  <si>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</si>
  <si>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</si>
  <si>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</si>
  <si>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</si>
  <si>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</si>
  <si>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</si>
  <si>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</si>
  <si>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</si>
  <si>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</si>
  <si>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</si>
  <si>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</si>
  <si>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</si>
  <si>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</si>
  <si>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</si>
  <si>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</si>
  <si>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</si>
  <si>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</si>
  <si>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</si>
  <si>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</si>
  <si>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</si>
  <si>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</si>
  <si>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</si>
  <si>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</si>
  <si>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</si>
  <si>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</si>
  <si>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</si>
  <si>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</si>
  <si>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</si>
  <si>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</si>
  <si>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</si>
  <si>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</si>
  <si>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</si>
  <si>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</si>
  <si>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</si>
  <si>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</si>
  <si>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</si>
  <si>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</si>
  <si>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</si>
  <si>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</si>
  <si>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</si>
  <si>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</si>
  <si>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</si>
  <si>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</si>
  <si>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</si>
  <si>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</si>
  <si>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</si>
  <si>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</si>
  <si>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</si>
  <si>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</si>
  <si>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</si>
  <si>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</si>
  <si>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</si>
  <si>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</si>
  <si>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</si>
  <si>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</si>
  <si>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</si>
  <si>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</si>
  <si>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</si>
  <si>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</si>
  <si>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</si>
  <si>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</si>
  <si>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Діяльність Харківської обласної служби зайнятості</t>
  </si>
  <si>
    <t>Харківська обл.</t>
  </si>
  <si>
    <t>Усього по  Харківській обл.</t>
  </si>
  <si>
    <t>Усього по Харківській обл.</t>
  </si>
  <si>
    <t xml:space="preserve"> -</t>
  </si>
  <si>
    <t>2018 р.</t>
  </si>
  <si>
    <t>-</t>
  </si>
  <si>
    <t>Інформація щодо запланованого масового вивільнення працівників  у Харківській області
у січні - грудні 2016 - 2017 рр.</t>
  </si>
  <si>
    <t>Інформація щодо запланованого масового вивільнення працівників 
у Харківській області
 за січень  2017 - 2018 рр.</t>
  </si>
  <si>
    <t>Надання послуг Харківською службою зайнятості</t>
  </si>
  <si>
    <t>2017 рік</t>
  </si>
  <si>
    <t>2018 рік</t>
  </si>
  <si>
    <t>з них особи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</si>
  <si>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</si>
  <si>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Працевлаштовано до набуття статусу  безробітного, осіб</t>
  </si>
  <si>
    <t xml:space="preserve">Інформація щодо запланованого масового вивільнення працівників 
у Харківській області   </t>
  </si>
  <si>
    <t>1. Мали статус безробітного, тис. осіб</t>
  </si>
  <si>
    <t xml:space="preserve">   1.1. з них зареєстровано з початку року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</si>
  <si>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</si>
  <si>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</si>
  <si>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</si>
  <si>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+ (-)                            тис. осіб</t>
  </si>
  <si>
    <t xml:space="preserve"> 2.3.1. Шляхом одноразової виплати допомоги по безробіттю, осіб</t>
  </si>
  <si>
    <t>3. Проходили професійне навчання безробітні, тис. осіб</t>
  </si>
  <si>
    <t xml:space="preserve">   3.1. з них в ЦПТО,  тис. осіб</t>
  </si>
  <si>
    <t>5. Брали участь у громадських та інших роботах тимчасового характеру,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</si>
  <si>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</si>
  <si>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</si>
  <si>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</si>
  <si>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</si>
  <si>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</si>
  <si>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 xml:space="preserve"> + (-)                       тис. осіб</t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</si>
  <si>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</si>
  <si>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</si>
  <si>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</si>
  <si>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</si>
  <si>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</si>
  <si>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  2.3.2. Працевлаштовано з компенсацією витрат роботодавцю єдиного внеску, особи</t>
  </si>
  <si>
    <t>14. Інформація про вакансії, отримані з інших джерел,  тис. одиниць</t>
  </si>
  <si>
    <t xml:space="preserve"> 2.3. Працевлаштовано безробітних за направленням служби зайнятості, тис. осіб</t>
  </si>
  <si>
    <t>4. Отримали ваучер на навчання, особи</t>
  </si>
  <si>
    <t xml:space="preserve"> 2018 р.</t>
  </si>
  <si>
    <t xml:space="preserve">Економічна активність населення віком 15-70 років   </t>
  </si>
  <si>
    <t xml:space="preserve">  2017 р.</t>
  </si>
  <si>
    <t>Кількість вакансій на кінець періоду, одиниць</t>
  </si>
  <si>
    <t>за формою 3-ПН</t>
  </si>
  <si>
    <t>з інших джерел</t>
  </si>
  <si>
    <t>у 2,2 р.</t>
  </si>
  <si>
    <t>Харківський МЦЗ</t>
  </si>
  <si>
    <t>Середній розмір заробітної плати у вакансіях, грн.</t>
  </si>
  <si>
    <t>за січень - грудень  2017-2018 рр.</t>
  </si>
  <si>
    <t>у січні - грудні  2017 - 2018 рр.</t>
  </si>
  <si>
    <t>Середній розмір допомоги по безробіттю у грудні, грн.</t>
  </si>
  <si>
    <t>4108</t>
  </si>
  <si>
    <t>Станом на дату  на 1 січня:</t>
  </si>
  <si>
    <t>12. Середній розмір допомоги по безробіттю, у грудні, грн.</t>
  </si>
  <si>
    <t xml:space="preserve"> + 422 грн.</t>
  </si>
  <si>
    <t xml:space="preserve"> + 1193 грн.</t>
  </si>
  <si>
    <t xml:space="preserve"> + 4 особи</t>
  </si>
  <si>
    <t xml:space="preserve"> - 29 осіб</t>
  </si>
  <si>
    <t xml:space="preserve">     + 5,1 в.п.</t>
  </si>
  <si>
    <r>
      <t xml:space="preserve">Економічна активність населення у середньому за 9 місяців 2017 -2018 рр.                                                                                                                                                   за місцем проживання та статтю, </t>
    </r>
    <r>
      <rPr>
        <b/>
        <i/>
        <sz val="16"/>
        <rFont val="Times New Roman Cyr"/>
        <family val="0"/>
      </rPr>
      <t>УКРАЇНА</t>
    </r>
  </si>
  <si>
    <r>
      <t xml:space="preserve">за 9 місяців 2017 - 2018 рр., </t>
    </r>
    <r>
      <rPr>
        <b/>
        <i/>
        <sz val="14"/>
        <rFont val="Times New Roman Cyr"/>
        <family val="0"/>
      </rPr>
      <t xml:space="preserve">УКРАЇНА  </t>
    </r>
    <r>
      <rPr>
        <b/>
        <i/>
        <sz val="14"/>
        <color indexed="9"/>
        <rFont val="Times New Roman Cyr"/>
        <family val="0"/>
      </rPr>
      <t>а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</si>
</sst>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0.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i/>
      <sz val="16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double"/>
      <right style="thin"/>
      <top/>
      <bottom style="hair"/>
    </border>
    <border>
      <left style="double"/>
      <right/>
      <top style="hair"/>
      <bottom style="thin"/>
    </border>
    <border>
      <left style="double"/>
      <right style="thin"/>
      <top style="hair"/>
      <bottom style="thin"/>
    </border>
    <border>
      <left style="double"/>
      <right/>
      <top style="thin"/>
      <bottom style="hair"/>
    </border>
    <border>
      <left style="double"/>
      <right style="thin"/>
      <top style="thin"/>
      <bottom style="hair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 horizontal="center"/>
      <protection/>
    </xf>
    <xf numFmtId="1" fontId="4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/>
      <protection locked="0"/>
    </xf>
    <xf numFmtId="180" fontId="17" fillId="0" borderId="10" xfId="61" applyNumberFormat="1" applyFont="1" applyFill="1" applyBorder="1" applyAlignment="1" applyProtection="1">
      <alignment horizontal="center" vertical="center"/>
      <protection locked="0"/>
    </xf>
    <xf numFmtId="181" fontId="17" fillId="0" borderId="10" xfId="61" applyNumberFormat="1" applyFont="1" applyFill="1" applyBorder="1" applyAlignment="1" applyProtection="1">
      <alignment horizontal="center" vertical="center"/>
      <protection locked="0"/>
    </xf>
    <xf numFmtId="1" fontId="17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1" fontId="12" fillId="0" borderId="10" xfId="61" applyNumberFormat="1" applyFont="1" applyFill="1" applyBorder="1" applyProtection="1">
      <alignment/>
      <protection locked="0"/>
    </xf>
    <xf numFmtId="3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54" applyNumberFormat="1" applyFont="1" applyFill="1" applyBorder="1" applyAlignment="1">
      <alignment horizontal="center" vertical="center"/>
      <protection/>
    </xf>
    <xf numFmtId="1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63" applyNumberFormat="1" applyFont="1" applyFill="1" applyBorder="1" applyAlignment="1">
      <alignment horizontal="center" vertical="center" wrapText="1"/>
      <protection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12" fillId="0" borderId="10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3" fontId="26" fillId="0" borderId="10" xfId="67" applyNumberFormat="1" applyFont="1" applyFill="1" applyBorder="1" applyAlignment="1">
      <alignment horizontal="center" vertical="center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0" xfId="67" applyNumberFormat="1" applyFont="1" applyFill="1" applyBorder="1" applyAlignment="1">
      <alignment horizontal="center" vertical="center" wrapText="1"/>
      <protection/>
    </xf>
    <xf numFmtId="3" fontId="32" fillId="0" borderId="10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81" fontId="29" fillId="0" borderId="0" xfId="67" applyNumberFormat="1" applyFont="1" applyFill="1">
      <alignment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180" fontId="4" fillId="0" borderId="11" xfId="60" applyNumberFormat="1" applyFont="1" applyFill="1" applyBorder="1" applyAlignment="1">
      <alignment horizontal="center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40" fillId="0" borderId="12" xfId="57" applyFont="1" applyBorder="1" applyAlignment="1">
      <alignment horizontal="center" vertical="center" wrapText="1"/>
      <protection/>
    </xf>
    <xf numFmtId="0" fontId="29" fillId="0" borderId="0" xfId="57" applyFont="1">
      <alignment/>
      <protection/>
    </xf>
    <xf numFmtId="0" fontId="29" fillId="0" borderId="13" xfId="57" applyFont="1" applyBorder="1" applyAlignment="1">
      <alignment horizontal="center" vertical="center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181" fontId="12" fillId="0" borderId="0" xfId="56" applyNumberFormat="1" applyFont="1" applyAlignment="1">
      <alignment wrapText="1"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181" fontId="4" fillId="0" borderId="0" xfId="56" applyNumberFormat="1" applyFont="1" applyAlignment="1">
      <alignment wrapText="1"/>
      <protection/>
    </xf>
    <xf numFmtId="0" fontId="12" fillId="0" borderId="0" xfId="56" applyFont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left" wrapText="1"/>
      <protection/>
    </xf>
    <xf numFmtId="181" fontId="13" fillId="0" borderId="10" xfId="57" applyNumberFormat="1" applyFont="1" applyFill="1" applyBorder="1" applyAlignment="1">
      <alignment horizontal="center" wrapText="1"/>
      <protection/>
    </xf>
    <xf numFmtId="180" fontId="38" fillId="0" borderId="10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44" fillId="0" borderId="15" xfId="57" applyFont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44" fillId="0" borderId="17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44" fillId="0" borderId="15" xfId="57" applyFont="1" applyFill="1" applyBorder="1" applyAlignment="1">
      <alignment horizontal="left" vertical="center" wrapText="1"/>
      <protection/>
    </xf>
    <xf numFmtId="49" fontId="43" fillId="0" borderId="19" xfId="57" applyNumberFormat="1" applyFont="1" applyFill="1" applyBorder="1" applyAlignment="1">
      <alignment horizontal="center" vertical="center" wrapText="1"/>
      <protection/>
    </xf>
    <xf numFmtId="49" fontId="43" fillId="0" borderId="20" xfId="57" applyNumberFormat="1" applyFont="1" applyFill="1" applyBorder="1" applyAlignment="1">
      <alignment horizontal="center" vertical="center" wrapText="1"/>
      <protection/>
    </xf>
    <xf numFmtId="49" fontId="43" fillId="0" borderId="2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6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7" fillId="0" borderId="10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0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180" fontId="5" fillId="0" borderId="10" xfId="57" applyNumberFormat="1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left" vertical="center"/>
      <protection locked="0"/>
    </xf>
    <xf numFmtId="3" fontId="21" fillId="0" borderId="10" xfId="57" applyNumberFormat="1" applyFont="1" applyBorder="1" applyAlignment="1">
      <alignment horizontal="center" vertical="center"/>
      <protection/>
    </xf>
    <xf numFmtId="3" fontId="21" fillId="0" borderId="10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0" xfId="67" applyFont="1" applyFill="1" applyBorder="1" applyAlignment="1">
      <alignment horizontal="center" vertical="center" wrapText="1"/>
      <protection/>
    </xf>
    <xf numFmtId="3" fontId="26" fillId="33" borderId="10" xfId="67" applyNumberFormat="1" applyFont="1" applyFill="1" applyBorder="1" applyAlignment="1">
      <alignment horizontal="center" vertical="center"/>
      <protection/>
    </xf>
    <xf numFmtId="3" fontId="47" fillId="33" borderId="10" xfId="67" applyNumberFormat="1" applyFont="1" applyFill="1" applyBorder="1" applyAlignment="1">
      <alignment horizontal="center" vertical="center"/>
      <protection/>
    </xf>
    <xf numFmtId="3" fontId="47" fillId="33" borderId="22" xfId="67" applyNumberFormat="1" applyFont="1" applyFill="1" applyBorder="1" applyAlignment="1">
      <alignment horizontal="center" vertical="center"/>
      <protection/>
    </xf>
    <xf numFmtId="3" fontId="46" fillId="0" borderId="10" xfId="48" applyNumberFormat="1" applyFont="1" applyBorder="1" applyAlignment="1">
      <alignment horizontal="center" vertical="center" wrapText="1"/>
      <protection/>
    </xf>
    <xf numFmtId="3" fontId="48" fillId="33" borderId="22" xfId="67" applyNumberFormat="1" applyFont="1" applyFill="1" applyBorder="1" applyAlignment="1">
      <alignment horizontal="center" vertical="center"/>
      <protection/>
    </xf>
    <xf numFmtId="0" fontId="28" fillId="0" borderId="0" xfId="57" applyFont="1" applyFill="1" applyAlignment="1">
      <alignment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1" fontId="18" fillId="0" borderId="10" xfId="54" applyNumberFormat="1" applyFont="1" applyFill="1" applyBorder="1" applyAlignment="1">
      <alignment horizontal="center" vertical="center"/>
      <protection/>
    </xf>
    <xf numFmtId="3" fontId="2" fillId="0" borderId="0" xfId="58" applyNumberFormat="1" applyFill="1">
      <alignment/>
      <protection/>
    </xf>
    <xf numFmtId="0" fontId="23" fillId="0" borderId="0" xfId="67" applyFont="1" applyFill="1" applyAlignment="1">
      <alignment vertical="center"/>
      <protection/>
    </xf>
    <xf numFmtId="180" fontId="21" fillId="0" borderId="10" xfId="57" applyNumberFormat="1" applyFont="1" applyFill="1" applyBorder="1" applyAlignment="1">
      <alignment horizontal="center" vertical="center"/>
      <protection/>
    </xf>
    <xf numFmtId="180" fontId="15" fillId="0" borderId="10" xfId="61" applyNumberFormat="1" applyFont="1" applyFill="1" applyBorder="1" applyAlignment="1" applyProtection="1">
      <alignment horizontal="center" vertical="center"/>
      <protection locked="0"/>
    </xf>
    <xf numFmtId="1" fontId="12" fillId="0" borderId="0" xfId="61" applyNumberFormat="1" applyFont="1" applyFill="1" applyProtection="1">
      <alignment/>
      <protection locked="0"/>
    </xf>
    <xf numFmtId="1" fontId="5" fillId="0" borderId="0" xfId="61" applyNumberFormat="1" applyFont="1" applyFill="1" applyAlignment="1" applyProtection="1">
      <alignment horizontal="center" vertical="center"/>
      <protection locked="0"/>
    </xf>
    <xf numFmtId="1" fontId="3" fillId="0" borderId="23" xfId="61" applyNumberFormat="1" applyFont="1" applyFill="1" applyBorder="1" applyAlignment="1" applyProtection="1">
      <alignment horizontal="center" vertical="center"/>
      <protection locked="0"/>
    </xf>
    <xf numFmtId="1" fontId="11" fillId="0" borderId="0" xfId="61" applyNumberFormat="1" applyFont="1" applyFill="1" applyBorder="1" applyAlignment="1" applyProtection="1">
      <alignment horizontal="center" vertical="center"/>
      <protection locked="0"/>
    </xf>
    <xf numFmtId="1" fontId="6" fillId="0" borderId="0" xfId="61" applyNumberFormat="1" applyFont="1" applyFill="1" applyBorder="1" applyAlignment="1" applyProtection="1">
      <alignment horizontal="center" vertical="center"/>
      <protection locked="0"/>
    </xf>
    <xf numFmtId="1" fontId="7" fillId="0" borderId="0" xfId="61" applyNumberFormat="1" applyFont="1" applyFill="1" applyAlignment="1" applyProtection="1">
      <alignment horizontal="center" vertical="center"/>
      <protection locked="0"/>
    </xf>
    <xf numFmtId="1" fontId="2" fillId="0" borderId="0" xfId="61" applyNumberFormat="1" applyFont="1" applyFill="1" applyAlignment="1" applyProtection="1">
      <alignment horizontal="center" vertical="center"/>
      <protection locked="0"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4" fillId="0" borderId="24" xfId="60" applyFont="1" applyBorder="1" applyAlignment="1">
      <alignment vertical="center" wrapText="1"/>
      <protection/>
    </xf>
    <xf numFmtId="180" fontId="4" fillId="0" borderId="24" xfId="60" applyNumberFormat="1" applyFont="1" applyFill="1" applyBorder="1" applyAlignment="1">
      <alignment horizontal="center" vertical="center" wrapText="1"/>
      <protection/>
    </xf>
    <xf numFmtId="0" fontId="12" fillId="0" borderId="11" xfId="60" applyFont="1" applyBorder="1" applyAlignment="1">
      <alignment vertical="center" wrapText="1"/>
      <protection/>
    </xf>
    <xf numFmtId="180" fontId="12" fillId="0" borderId="11" xfId="60" applyNumberFormat="1" applyFont="1" applyFill="1" applyBorder="1" applyAlignment="1">
      <alignment horizontal="center" vertical="center" wrapText="1"/>
      <protection/>
    </xf>
    <xf numFmtId="181" fontId="12" fillId="0" borderId="11" xfId="60" applyNumberFormat="1" applyFont="1" applyFill="1" applyBorder="1" applyAlignment="1">
      <alignment horizontal="center" vertical="center"/>
      <protection/>
    </xf>
    <xf numFmtId="180" fontId="12" fillId="0" borderId="11" xfId="60" applyNumberFormat="1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22" xfId="60" applyFont="1" applyBorder="1" applyAlignment="1">
      <alignment vertical="center" wrapText="1"/>
      <protection/>
    </xf>
    <xf numFmtId="180" fontId="4" fillId="0" borderId="25" xfId="60" applyNumberFormat="1" applyFont="1" applyFill="1" applyBorder="1" applyAlignment="1">
      <alignment horizontal="center" vertical="center" wrapText="1"/>
      <protection/>
    </xf>
    <xf numFmtId="180" fontId="4" fillId="0" borderId="26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4" fillId="0" borderId="26" xfId="60" applyFont="1" applyBorder="1" applyAlignment="1">
      <alignment vertical="center" wrapText="1"/>
      <protection/>
    </xf>
    <xf numFmtId="0" fontId="4" fillId="34" borderId="11" xfId="60" applyFont="1" applyFill="1" applyBorder="1" applyAlignment="1">
      <alignment vertical="center" wrapText="1"/>
      <protection/>
    </xf>
    <xf numFmtId="181" fontId="12" fillId="0" borderId="11" xfId="60" applyNumberFormat="1" applyFont="1" applyFill="1" applyBorder="1" applyAlignment="1">
      <alignment horizontal="center" vertical="center" wrapText="1"/>
      <protection/>
    </xf>
    <xf numFmtId="3" fontId="4" fillId="0" borderId="26" xfId="60" applyNumberFormat="1" applyFont="1" applyFill="1" applyBorder="1" applyAlignment="1">
      <alignment horizontal="center" vertical="center" wrapText="1"/>
      <protection/>
    </xf>
    <xf numFmtId="181" fontId="12" fillId="0" borderId="24" xfId="60" applyNumberFormat="1" applyFont="1" applyFill="1" applyBorder="1" applyAlignment="1">
      <alignment horizontal="center" vertical="center"/>
      <protection/>
    </xf>
    <xf numFmtId="180" fontId="12" fillId="0" borderId="24" xfId="60" applyNumberFormat="1" applyFont="1" applyFill="1" applyBorder="1" applyAlignment="1">
      <alignment horizontal="center" vertical="center"/>
      <protection/>
    </xf>
    <xf numFmtId="181" fontId="12" fillId="0" borderId="10" xfId="60" applyNumberFormat="1" applyFont="1" applyFill="1" applyBorder="1" applyAlignment="1">
      <alignment horizontal="center" vertical="center"/>
      <protection/>
    </xf>
    <xf numFmtId="180" fontId="12" fillId="0" borderId="25" xfId="60" applyNumberFormat="1" applyFont="1" applyFill="1" applyBorder="1" applyAlignment="1">
      <alignment horizontal="center" vertical="center"/>
      <protection/>
    </xf>
    <xf numFmtId="181" fontId="12" fillId="0" borderId="26" xfId="60" applyNumberFormat="1" applyFont="1" applyFill="1" applyBorder="1" applyAlignment="1">
      <alignment horizontal="center" vertical="center"/>
      <protection/>
    </xf>
    <xf numFmtId="49" fontId="12" fillId="0" borderId="27" xfId="60" applyNumberFormat="1" applyFont="1" applyFill="1" applyBorder="1" applyAlignment="1">
      <alignment horizontal="center" vertical="center" wrapText="1"/>
      <protection/>
    </xf>
    <xf numFmtId="181" fontId="12" fillId="0" borderId="28" xfId="60" applyNumberFormat="1" applyFont="1" applyFill="1" applyBorder="1" applyAlignment="1">
      <alignment horizontal="center" vertical="center"/>
      <protection/>
    </xf>
    <xf numFmtId="180" fontId="12" fillId="0" borderId="28" xfId="60" applyNumberFormat="1" applyFont="1" applyFill="1" applyBorder="1" applyAlignment="1">
      <alignment horizontal="center" vertical="center"/>
      <protection/>
    </xf>
    <xf numFmtId="181" fontId="12" fillId="0" borderId="29" xfId="60" applyNumberFormat="1" applyFont="1" applyFill="1" applyBorder="1" applyAlignment="1">
      <alignment horizontal="center" vertical="center"/>
      <protection/>
    </xf>
    <xf numFmtId="181" fontId="12" fillId="34" borderId="29" xfId="60" applyNumberFormat="1" applyFont="1" applyFill="1" applyBorder="1" applyAlignment="1">
      <alignment horizontal="center" vertical="center"/>
      <protection/>
    </xf>
    <xf numFmtId="181" fontId="12" fillId="34" borderId="11" xfId="60" applyNumberFormat="1" applyFont="1" applyFill="1" applyBorder="1" applyAlignment="1">
      <alignment horizontal="center" vertical="center"/>
      <protection/>
    </xf>
    <xf numFmtId="180" fontId="12" fillId="0" borderId="10" xfId="60" applyNumberFormat="1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left" vertical="center" wrapText="1" indent="1"/>
      <protection/>
    </xf>
    <xf numFmtId="0" fontId="2" fillId="0" borderId="0" xfId="58" applyFill="1" applyAlignment="1">
      <alignment horizontal="center" vertical="center"/>
      <protection/>
    </xf>
    <xf numFmtId="0" fontId="2" fillId="0" borderId="0" xfId="58" applyFont="1" applyFill="1" applyAlignment="1">
      <alignment horizontal="left" vertical="center"/>
      <protection/>
    </xf>
    <xf numFmtId="0" fontId="43" fillId="13" borderId="10" xfId="57" applyFont="1" applyFill="1" applyBorder="1" applyAlignment="1">
      <alignment horizontal="left" vertical="center" wrapText="1"/>
      <protection/>
    </xf>
    <xf numFmtId="180" fontId="43" fillId="13" borderId="10" xfId="57" applyNumberFormat="1" applyFont="1" applyFill="1" applyBorder="1" applyAlignment="1">
      <alignment horizontal="center" vertical="center" wrapText="1"/>
      <protection/>
    </xf>
    <xf numFmtId="180" fontId="43" fillId="13" borderId="10" xfId="56" applyNumberFormat="1" applyFont="1" applyFill="1" applyBorder="1" applyAlignment="1">
      <alignment horizontal="center" vertical="center" wrapText="1"/>
      <protection/>
    </xf>
    <xf numFmtId="181" fontId="43" fillId="13" borderId="10" xfId="57" applyNumberFormat="1" applyFont="1" applyFill="1" applyBorder="1" applyAlignment="1">
      <alignment horizontal="center" vertical="center"/>
      <protection/>
    </xf>
    <xf numFmtId="0" fontId="38" fillId="13" borderId="10" xfId="57" applyFont="1" applyFill="1" applyBorder="1" applyAlignment="1">
      <alignment horizontal="left" wrapText="1"/>
      <protection/>
    </xf>
    <xf numFmtId="181" fontId="13" fillId="13" borderId="10" xfId="57" applyNumberFormat="1" applyFont="1" applyFill="1" applyBorder="1" applyAlignment="1">
      <alignment horizontal="center" wrapText="1"/>
      <protection/>
    </xf>
    <xf numFmtId="180" fontId="38" fillId="13" borderId="10" xfId="57" applyNumberFormat="1" applyFont="1" applyFill="1" applyBorder="1" applyAlignment="1">
      <alignment horizontal="center"/>
      <protection/>
    </xf>
    <xf numFmtId="0" fontId="2" fillId="0" borderId="0" xfId="58" applyAlignment="1">
      <alignment vertical="center"/>
      <protection/>
    </xf>
    <xf numFmtId="0" fontId="2" fillId="0" borderId="0" xfId="58" applyAlignment="1">
      <alignment/>
      <protection/>
    </xf>
    <xf numFmtId="3" fontId="18" fillId="0" borderId="10" xfId="66" applyNumberFormat="1" applyFont="1" applyFill="1" applyBorder="1" applyAlignment="1">
      <alignment horizontal="center" vertical="center"/>
      <protection/>
    </xf>
    <xf numFmtId="180" fontId="17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180" fontId="2" fillId="0" borderId="0" xfId="58" applyNumberFormat="1">
      <alignment/>
      <protection/>
    </xf>
    <xf numFmtId="0" fontId="4" fillId="0" borderId="26" xfId="60" applyFont="1" applyFill="1" applyBorder="1" applyAlignment="1">
      <alignment vertical="center" wrapText="1"/>
      <protection/>
    </xf>
    <xf numFmtId="1" fontId="12" fillId="0" borderId="10" xfId="61" applyNumberFormat="1" applyFont="1" applyFill="1" applyBorder="1" applyAlignment="1" applyProtection="1">
      <alignment/>
      <protection locked="0"/>
    </xf>
    <xf numFmtId="0" fontId="4" fillId="0" borderId="26" xfId="60" applyFont="1" applyFill="1" applyBorder="1" applyAlignment="1">
      <alignment horizontal="left" vertical="center" wrapText="1" indent="1"/>
      <protection/>
    </xf>
    <xf numFmtId="0" fontId="12" fillId="0" borderId="30" xfId="60" applyFont="1" applyFill="1" applyBorder="1" applyAlignment="1">
      <alignment vertical="center" wrapText="1"/>
      <protection/>
    </xf>
    <xf numFmtId="180" fontId="27" fillId="0" borderId="31" xfId="57" applyNumberFormat="1" applyFont="1" applyFill="1" applyBorder="1" applyAlignment="1">
      <alignment horizontal="center" vertical="center"/>
      <protection/>
    </xf>
    <xf numFmtId="180" fontId="27" fillId="0" borderId="14" xfId="57" applyNumberFormat="1" applyFont="1" applyFill="1" applyBorder="1" applyAlignment="1">
      <alignment horizontal="center" vertical="center"/>
      <protection/>
    </xf>
    <xf numFmtId="180" fontId="27" fillId="0" borderId="32" xfId="57" applyNumberFormat="1" applyFont="1" applyFill="1" applyBorder="1" applyAlignment="1">
      <alignment horizontal="center" vertical="center"/>
      <protection/>
    </xf>
    <xf numFmtId="180" fontId="27" fillId="0" borderId="33" xfId="57" applyNumberFormat="1" applyFont="1" applyFill="1" applyBorder="1" applyAlignment="1">
      <alignment horizontal="center" vertical="center"/>
      <protection/>
    </xf>
    <xf numFmtId="180" fontId="34" fillId="0" borderId="34" xfId="57" applyNumberFormat="1" applyFont="1" applyFill="1" applyBorder="1" applyAlignment="1">
      <alignment horizontal="center" vertical="center"/>
      <protection/>
    </xf>
    <xf numFmtId="180" fontId="34" fillId="0" borderId="15" xfId="57" applyNumberFormat="1" applyFont="1" applyFill="1" applyBorder="1" applyAlignment="1">
      <alignment horizontal="center" vertical="center"/>
      <protection/>
    </xf>
    <xf numFmtId="180" fontId="34" fillId="0" borderId="35" xfId="57" applyNumberFormat="1" applyFont="1" applyFill="1" applyBorder="1" applyAlignment="1">
      <alignment horizontal="center" vertical="center"/>
      <protection/>
    </xf>
    <xf numFmtId="180" fontId="34" fillId="0" borderId="11" xfId="57" applyNumberFormat="1" applyFont="1" applyFill="1" applyBorder="1" applyAlignment="1">
      <alignment horizontal="center" vertical="center"/>
      <protection/>
    </xf>
    <xf numFmtId="180" fontId="27" fillId="0" borderId="36" xfId="57" applyNumberFormat="1" applyFont="1" applyFill="1" applyBorder="1" applyAlignment="1">
      <alignment horizontal="center" vertical="center"/>
      <protection/>
    </xf>
    <xf numFmtId="180" fontId="27" fillId="0" borderId="16" xfId="57" applyNumberFormat="1" applyFont="1" applyFill="1" applyBorder="1" applyAlignment="1">
      <alignment horizontal="center" vertical="center"/>
      <protection/>
    </xf>
    <xf numFmtId="180" fontId="27" fillId="0" borderId="37" xfId="57" applyNumberFormat="1" applyFont="1" applyFill="1" applyBorder="1" applyAlignment="1">
      <alignment horizontal="center" vertical="center"/>
      <protection/>
    </xf>
    <xf numFmtId="180" fontId="27" fillId="0" borderId="26" xfId="57" applyNumberFormat="1" applyFont="1" applyFill="1" applyBorder="1" applyAlignment="1">
      <alignment horizontal="center" vertical="center"/>
      <protection/>
    </xf>
    <xf numFmtId="180" fontId="34" fillId="0" borderId="38" xfId="57" applyNumberFormat="1" applyFont="1" applyFill="1" applyBorder="1" applyAlignment="1">
      <alignment horizontal="center" vertical="center"/>
      <protection/>
    </xf>
    <xf numFmtId="180" fontId="34" fillId="0" borderId="17" xfId="57" applyNumberFormat="1" applyFont="1" applyFill="1" applyBorder="1" applyAlignment="1">
      <alignment horizontal="center" vertical="center"/>
      <protection/>
    </xf>
    <xf numFmtId="180" fontId="34" fillId="0" borderId="39" xfId="57" applyNumberFormat="1" applyFont="1" applyFill="1" applyBorder="1" applyAlignment="1">
      <alignment horizontal="center" vertical="center"/>
      <protection/>
    </xf>
    <xf numFmtId="180" fontId="34" fillId="0" borderId="28" xfId="57" applyNumberFormat="1" applyFont="1" applyFill="1" applyBorder="1" applyAlignment="1">
      <alignment horizontal="center" vertical="center"/>
      <protection/>
    </xf>
    <xf numFmtId="180" fontId="27" fillId="0" borderId="40" xfId="57" applyNumberFormat="1" applyFont="1" applyFill="1" applyBorder="1" applyAlignment="1">
      <alignment horizontal="center" vertical="center"/>
      <protection/>
    </xf>
    <xf numFmtId="180" fontId="27" fillId="0" borderId="18" xfId="57" applyNumberFormat="1" applyFont="1" applyFill="1" applyBorder="1" applyAlignment="1">
      <alignment horizontal="center" vertical="center"/>
      <protection/>
    </xf>
    <xf numFmtId="180" fontId="27" fillId="0" borderId="41" xfId="57" applyNumberFormat="1" applyFont="1" applyFill="1" applyBorder="1" applyAlignment="1">
      <alignment horizontal="center" vertical="center"/>
      <protection/>
    </xf>
    <xf numFmtId="180" fontId="27" fillId="0" borderId="24" xfId="57" applyNumberFormat="1" applyFont="1" applyFill="1" applyBorder="1" applyAlignment="1">
      <alignment horizontal="center" vertical="center"/>
      <protection/>
    </xf>
    <xf numFmtId="180" fontId="2" fillId="0" borderId="0" xfId="58" applyNumberFormat="1" applyAlignment="1">
      <alignment horizontal="center" vertical="center"/>
      <protection/>
    </xf>
    <xf numFmtId="14" fontId="26" fillId="0" borderId="10" xfId="48" applyNumberFormat="1" applyFont="1" applyBorder="1" applyAlignment="1">
      <alignment horizontal="center" vertical="center" wrapText="1"/>
      <protection/>
    </xf>
    <xf numFmtId="180" fontId="26" fillId="0" borderId="10" xfId="67" applyNumberFormat="1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left" vertical="center" wrapText="1"/>
      <protection/>
    </xf>
    <xf numFmtId="180" fontId="32" fillId="0" borderId="10" xfId="67" applyNumberFormat="1" applyFont="1" applyFill="1" applyBorder="1" applyAlignment="1">
      <alignment horizontal="center" vertical="center" wrapText="1"/>
      <protection/>
    </xf>
    <xf numFmtId="3" fontId="48" fillId="33" borderId="10" xfId="67" applyNumberFormat="1" applyFont="1" applyFill="1" applyBorder="1" applyAlignment="1">
      <alignment horizontal="center" vertical="center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180" fontId="26" fillId="0" borderId="10" xfId="67" applyNumberFormat="1" applyFont="1" applyFill="1" applyBorder="1" applyAlignment="1">
      <alignment horizontal="center" vertical="center"/>
      <protection/>
    </xf>
    <xf numFmtId="0" fontId="21" fillId="0" borderId="10" xfId="62" applyFont="1" applyBorder="1" applyAlignment="1">
      <alignment vertical="center" wrapText="1"/>
      <protection/>
    </xf>
    <xf numFmtId="180" fontId="32" fillId="0" borderId="10" xfId="67" applyNumberFormat="1" applyFont="1" applyFill="1" applyBorder="1" applyAlignment="1">
      <alignment horizontal="center" vertical="center"/>
      <protection/>
    </xf>
    <xf numFmtId="1" fontId="12" fillId="0" borderId="0" xfId="61" applyNumberFormat="1" applyFont="1" applyFill="1" applyBorder="1" applyAlignment="1" applyProtection="1">
      <alignment horizontal="left"/>
      <protection locked="0"/>
    </xf>
    <xf numFmtId="3" fontId="18" fillId="0" borderId="0" xfId="61" applyNumberFormat="1" applyFont="1" applyFill="1" applyBorder="1" applyAlignment="1" applyProtection="1">
      <alignment horizontal="center" vertical="center"/>
      <protection locked="0"/>
    </xf>
    <xf numFmtId="3" fontId="18" fillId="0" borderId="0" xfId="54" applyNumberFormat="1" applyFont="1" applyFill="1" applyBorder="1" applyAlignment="1">
      <alignment horizontal="center" vertical="center"/>
      <protection/>
    </xf>
    <xf numFmtId="180" fontId="17" fillId="0" borderId="0" xfId="61" applyNumberFormat="1" applyFont="1" applyFill="1" applyBorder="1" applyAlignment="1" applyProtection="1">
      <alignment horizontal="center" vertical="center"/>
      <protection locked="0"/>
    </xf>
    <xf numFmtId="3" fontId="17" fillId="0" borderId="0" xfId="61" applyNumberFormat="1" applyFont="1" applyFill="1" applyBorder="1" applyAlignment="1" applyProtection="1">
      <alignment horizontal="center" vertical="center"/>
      <protection locked="0"/>
    </xf>
    <xf numFmtId="1" fontId="18" fillId="0" borderId="0" xfId="61" applyNumberFormat="1" applyFont="1" applyFill="1" applyBorder="1" applyAlignment="1" applyProtection="1">
      <alignment horizontal="center" vertical="center"/>
      <protection locked="0"/>
    </xf>
    <xf numFmtId="181" fontId="17" fillId="0" borderId="0" xfId="61" applyNumberFormat="1" applyFont="1" applyFill="1" applyBorder="1" applyAlignment="1" applyProtection="1">
      <alignment horizontal="center" vertical="center"/>
      <protection locked="0"/>
    </xf>
    <xf numFmtId="1" fontId="17" fillId="0" borderId="0" xfId="61" applyNumberFormat="1" applyFont="1" applyFill="1" applyBorder="1" applyAlignment="1" applyProtection="1">
      <alignment horizontal="center" vertical="center"/>
      <protection locked="0"/>
    </xf>
    <xf numFmtId="3" fontId="18" fillId="0" borderId="0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63" applyNumberFormat="1" applyFont="1" applyFill="1" applyBorder="1" applyAlignment="1">
      <alignment horizontal="center" vertical="center" wrapText="1"/>
      <protection/>
    </xf>
    <xf numFmtId="1" fontId="18" fillId="0" borderId="0" xfId="54" applyNumberFormat="1" applyFont="1" applyFill="1" applyBorder="1" applyAlignment="1">
      <alignment horizontal="center" vertical="center"/>
      <protection/>
    </xf>
    <xf numFmtId="3" fontId="18" fillId="0" borderId="0" xfId="66" applyNumberFormat="1" applyFont="1" applyFill="1" applyBorder="1" applyAlignment="1">
      <alignment horizontal="center" vertical="center"/>
      <protection/>
    </xf>
    <xf numFmtId="180" fontId="17" fillId="0" borderId="0" xfId="66" applyNumberFormat="1" applyFont="1" applyFill="1" applyBorder="1" applyAlignment="1">
      <alignment horizontal="center" vertical="center"/>
      <protection/>
    </xf>
    <xf numFmtId="3" fontId="17" fillId="0" borderId="0" xfId="66" applyNumberFormat="1" applyFont="1" applyFill="1" applyBorder="1" applyAlignment="1">
      <alignment horizontal="center" vertical="center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42" xfId="65" applyFont="1" applyFill="1" applyBorder="1" applyAlignment="1">
      <alignment horizontal="left" wrapText="1"/>
      <protection/>
    </xf>
    <xf numFmtId="0" fontId="23" fillId="0" borderId="43" xfId="57" applyFont="1" applyFill="1" applyBorder="1" applyAlignment="1">
      <alignment horizontal="center" vertical="center" wrapText="1"/>
      <protection/>
    </xf>
    <xf numFmtId="0" fontId="23" fillId="0" borderId="44" xfId="57" applyFont="1" applyFill="1" applyBorder="1" applyAlignment="1">
      <alignment horizontal="center" vertical="center" wrapText="1"/>
      <protection/>
    </xf>
    <xf numFmtId="0" fontId="23" fillId="0" borderId="45" xfId="57" applyFont="1" applyBorder="1" applyAlignment="1">
      <alignment horizontal="center" vertical="center"/>
      <protection/>
    </xf>
    <xf numFmtId="0" fontId="23" fillId="0" borderId="46" xfId="57" applyFont="1" applyBorder="1" applyAlignment="1">
      <alignment horizontal="center" vertical="center"/>
      <protection/>
    </xf>
    <xf numFmtId="0" fontId="23" fillId="0" borderId="47" xfId="57" applyFont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 wrapText="1"/>
      <protection/>
    </xf>
    <xf numFmtId="0" fontId="36" fillId="0" borderId="10" xfId="64" applyFont="1" applyFill="1" applyBorder="1" applyAlignment="1">
      <alignment horizontal="center" vertical="top" wrapText="1"/>
      <protection/>
    </xf>
    <xf numFmtId="0" fontId="37" fillId="0" borderId="10" xfId="64" applyFont="1" applyBorder="1" applyAlignment="1">
      <alignment horizontal="center" vertical="center" wrapText="1"/>
      <protection/>
    </xf>
    <xf numFmtId="0" fontId="36" fillId="0" borderId="0" xfId="64" applyFont="1" applyAlignment="1">
      <alignment horizontal="center" vertical="center" wrapText="1"/>
      <protection/>
    </xf>
    <xf numFmtId="0" fontId="36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25" xfId="67" applyFont="1" applyFill="1" applyBorder="1" applyAlignment="1">
      <alignment horizontal="center"/>
      <protection/>
    </xf>
    <xf numFmtId="0" fontId="25" fillId="0" borderId="11" xfId="67" applyFont="1" applyFill="1" applyBorder="1" applyAlignment="1">
      <alignment horizontal="center"/>
      <protection/>
    </xf>
    <xf numFmtId="14" fontId="26" fillId="0" borderId="10" xfId="48" applyNumberFormat="1" applyFont="1" applyBorder="1" applyAlignment="1">
      <alignment horizontal="center" vertical="center" wrapText="1"/>
      <protection/>
    </xf>
    <xf numFmtId="2" fontId="26" fillId="0" borderId="10" xfId="67" applyNumberFormat="1" applyFont="1" applyFill="1" applyBorder="1" applyAlignment="1">
      <alignment horizontal="center" vertical="center" wrapText="1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vertic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10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9" fillId="0" borderId="48" xfId="60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51" fillId="0" borderId="49" xfId="60" applyFont="1" applyFill="1" applyBorder="1" applyAlignment="1">
      <alignment horizontal="center" vertical="center" wrapText="1"/>
      <protection/>
    </xf>
    <xf numFmtId="0" fontId="51" fillId="0" borderId="48" xfId="60" applyFont="1" applyFill="1" applyBorder="1" applyAlignment="1">
      <alignment horizontal="center" vertical="center" wrapText="1"/>
      <protection/>
    </xf>
    <xf numFmtId="0" fontId="51" fillId="0" borderId="50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12" fillId="0" borderId="22" xfId="60" applyFont="1" applyFill="1" applyBorder="1" applyAlignment="1">
      <alignment horizontal="center" vertical="center"/>
      <protection/>
    </xf>
    <xf numFmtId="0" fontId="12" fillId="0" borderId="51" xfId="60" applyFont="1" applyFill="1" applyBorder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0" fontId="52" fillId="0" borderId="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1" fontId="12" fillId="0" borderId="22" xfId="60" applyNumberFormat="1" applyFont="1" applyFill="1" applyBorder="1" applyAlignment="1">
      <alignment horizontal="center" vertical="center"/>
      <protection/>
    </xf>
    <xf numFmtId="1" fontId="12" fillId="0" borderId="51" xfId="60" applyNumberFormat="1" applyFont="1" applyFill="1" applyBorder="1" applyAlignment="1">
      <alignment horizontal="center" vertical="center"/>
      <protection/>
    </xf>
    <xf numFmtId="1" fontId="12" fillId="0" borderId="49" xfId="61" applyNumberFormat="1" applyFont="1" applyFill="1" applyBorder="1" applyAlignment="1" applyProtection="1">
      <alignment horizontal="center" vertical="center" wrapText="1"/>
      <protection/>
    </xf>
    <xf numFmtId="1" fontId="12" fillId="0" borderId="48" xfId="61" applyNumberFormat="1" applyFont="1" applyFill="1" applyBorder="1" applyAlignment="1" applyProtection="1">
      <alignment horizontal="center" vertical="center" wrapText="1"/>
      <protection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29" xfId="61" applyNumberFormat="1" applyFont="1" applyFill="1" applyBorder="1" applyAlignment="1" applyProtection="1">
      <alignment horizontal="center" vertical="center" wrapText="1"/>
      <protection/>
    </xf>
    <xf numFmtId="1" fontId="12" fillId="0" borderId="2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25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49" xfId="61" applyNumberFormat="1" applyFont="1" applyFill="1" applyBorder="1" applyAlignment="1" applyProtection="1">
      <alignment horizontal="center" vertical="center" wrapText="1"/>
      <protection/>
    </xf>
    <xf numFmtId="1" fontId="15" fillId="0" borderId="50" xfId="61" applyNumberFormat="1" applyFont="1" applyFill="1" applyBorder="1" applyAlignment="1" applyProtection="1">
      <alignment horizontal="center" vertical="center" wrapText="1"/>
      <protection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6" fillId="0" borderId="23" xfId="61" applyNumberFormat="1" applyFont="1" applyFill="1" applyBorder="1" applyAlignment="1" applyProtection="1">
      <alignment horizontal="center" vertical="center"/>
      <protection locked="0"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6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22" xfId="61" applyNumberFormat="1" applyFont="1" applyFill="1" applyBorder="1" applyAlignment="1" applyProtection="1">
      <alignment horizontal="center" vertical="center" wrapText="1"/>
      <protection/>
    </xf>
    <xf numFmtId="1" fontId="12" fillId="0" borderId="55" xfId="61" applyNumberFormat="1" applyFont="1" applyFill="1" applyBorder="1" applyAlignment="1" applyProtection="1">
      <alignment horizontal="center" vertical="center" wrapText="1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2" fillId="0" borderId="25" xfId="61" applyNumberFormat="1" applyFont="1" applyFill="1" applyBorder="1" applyAlignment="1" applyProtection="1">
      <alignment horizontal="center"/>
      <protection/>
    </xf>
    <xf numFmtId="1" fontId="2" fillId="0" borderId="56" xfId="61" applyNumberFormat="1" applyFont="1" applyFill="1" applyBorder="1" applyAlignment="1" applyProtection="1">
      <alignment horizontal="center"/>
      <protection/>
    </xf>
    <xf numFmtId="1" fontId="2" fillId="0" borderId="11" xfId="61" applyNumberFormat="1" applyFont="1" applyFill="1" applyBorder="1" applyAlignment="1" applyProtection="1">
      <alignment horizontal="center"/>
      <protection/>
    </xf>
    <xf numFmtId="1" fontId="12" fillId="0" borderId="25" xfId="61" applyNumberFormat="1" applyFont="1" applyFill="1" applyBorder="1" applyAlignment="1" applyProtection="1">
      <alignment horizontal="center" vertical="center" wrapText="1"/>
      <protection/>
    </xf>
    <xf numFmtId="1" fontId="15" fillId="0" borderId="22" xfId="61" applyNumberFormat="1" applyFont="1" applyFill="1" applyBorder="1" applyAlignment="1" applyProtection="1">
      <alignment horizontal="center" vertical="center" wrapText="1"/>
      <protection/>
    </xf>
    <xf numFmtId="1" fontId="15" fillId="0" borderId="51" xfId="61" applyNumberFormat="1" applyFont="1" applyFill="1" applyBorder="1" applyAlignment="1" applyProtection="1">
      <alignment horizontal="center" vertical="center" wrapText="1"/>
      <protection/>
    </xf>
    <xf numFmtId="1" fontId="36" fillId="0" borderId="0" xfId="61" applyNumberFormat="1" applyFont="1" applyFill="1" applyAlignment="1" applyProtection="1">
      <alignment horizontal="center"/>
      <protection locked="0"/>
    </xf>
    <xf numFmtId="1" fontId="36" fillId="0" borderId="23" xfId="61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Кількість безробітних - 04.04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22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7.8515625" defaultRowHeight="15"/>
  <cols>
    <col min="1" max="1" width="33.421875" style="57" customWidth="1"/>
    <col min="2" max="2" width="10.7109375" style="63" customWidth="1"/>
    <col min="3" max="3" width="11.421875" style="63" customWidth="1"/>
    <col min="4" max="4" width="10.421875" style="57" customWidth="1"/>
    <col min="5" max="5" width="11.28125" style="57" customWidth="1"/>
    <col min="6" max="6" width="12.7109375" style="57" customWidth="1"/>
    <col min="7" max="7" width="12.00390625" style="57" customWidth="1"/>
    <col min="8" max="8" width="8.57421875" style="57" customWidth="1"/>
    <col min="9" max="11" width="9.140625" style="57" customWidth="1"/>
    <col min="12" max="16384" width="7.8515625" style="57" customWidth="1"/>
  </cols>
  <sheetData>
    <row r="1" spans="1:11" ht="49.5" customHeight="1">
      <c r="A1" s="234" t="s">
        <v>187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 thickBot="1">
      <c r="A2" s="235" t="s">
        <v>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60" customFormat="1" ht="39" customHeight="1" thickTop="1">
      <c r="A3" s="59"/>
      <c r="B3" s="236" t="s">
        <v>78</v>
      </c>
      <c r="C3" s="237"/>
      <c r="D3" s="238" t="s">
        <v>79</v>
      </c>
      <c r="E3" s="239"/>
      <c r="F3" s="238" t="s">
        <v>80</v>
      </c>
      <c r="G3" s="239"/>
      <c r="H3" s="238" t="s">
        <v>81</v>
      </c>
      <c r="I3" s="239"/>
      <c r="J3" s="238" t="s">
        <v>82</v>
      </c>
      <c r="K3" s="240"/>
    </row>
    <row r="4" spans="1:11" s="60" customFormat="1" ht="40.5" customHeight="1" thickBot="1">
      <c r="A4" s="61"/>
      <c r="B4" s="89" t="s">
        <v>4</v>
      </c>
      <c r="C4" s="90" t="s">
        <v>167</v>
      </c>
      <c r="D4" s="89" t="s">
        <v>4</v>
      </c>
      <c r="E4" s="90" t="s">
        <v>167</v>
      </c>
      <c r="F4" s="89" t="s">
        <v>4</v>
      </c>
      <c r="G4" s="90" t="s">
        <v>167</v>
      </c>
      <c r="H4" s="89" t="s">
        <v>4</v>
      </c>
      <c r="I4" s="90" t="s">
        <v>167</v>
      </c>
      <c r="J4" s="89" t="s">
        <v>4</v>
      </c>
      <c r="K4" s="91" t="s">
        <v>167</v>
      </c>
    </row>
    <row r="5" spans="1:11" s="60" customFormat="1" ht="63" customHeight="1" thickTop="1">
      <c r="A5" s="83" t="s">
        <v>93</v>
      </c>
      <c r="B5" s="188">
        <v>17900.4</v>
      </c>
      <c r="C5" s="189">
        <v>17957.8</v>
      </c>
      <c r="D5" s="188">
        <v>12268.3</v>
      </c>
      <c r="E5" s="189">
        <v>12359.3</v>
      </c>
      <c r="F5" s="188">
        <v>5632.1</v>
      </c>
      <c r="G5" s="189">
        <v>5598.5</v>
      </c>
      <c r="H5" s="190">
        <v>8449.7</v>
      </c>
      <c r="I5" s="189">
        <v>8560.4</v>
      </c>
      <c r="J5" s="190">
        <v>9450.7</v>
      </c>
      <c r="K5" s="191">
        <v>9397.4</v>
      </c>
    </row>
    <row r="6" spans="1:11" s="60" customFormat="1" ht="48.75" customHeight="1">
      <c r="A6" s="84" t="s">
        <v>92</v>
      </c>
      <c r="B6" s="192">
        <v>62.2</v>
      </c>
      <c r="C6" s="193">
        <v>62.6</v>
      </c>
      <c r="D6" s="192">
        <v>62.8</v>
      </c>
      <c r="E6" s="193">
        <v>63.7</v>
      </c>
      <c r="F6" s="192">
        <v>60.7</v>
      </c>
      <c r="G6" s="193">
        <v>60.5</v>
      </c>
      <c r="H6" s="194">
        <v>55.8</v>
      </c>
      <c r="I6" s="193">
        <v>56.8</v>
      </c>
      <c r="J6" s="194">
        <v>69.1</v>
      </c>
      <c r="K6" s="195">
        <v>69.1</v>
      </c>
    </row>
    <row r="7" spans="1:11" s="60" customFormat="1" ht="57" customHeight="1">
      <c r="A7" s="85" t="s">
        <v>94</v>
      </c>
      <c r="B7" s="196">
        <v>16223.5</v>
      </c>
      <c r="C7" s="197">
        <v>16408.5</v>
      </c>
      <c r="D7" s="196">
        <v>11142.3</v>
      </c>
      <c r="E7" s="197">
        <v>11313.9</v>
      </c>
      <c r="F7" s="196">
        <v>5081.2</v>
      </c>
      <c r="G7" s="197">
        <v>5094.6</v>
      </c>
      <c r="H7" s="198">
        <v>7828.9</v>
      </c>
      <c r="I7" s="197">
        <v>7940.9</v>
      </c>
      <c r="J7" s="198">
        <v>8394.6</v>
      </c>
      <c r="K7" s="199">
        <v>8467.6</v>
      </c>
    </row>
    <row r="8" spans="1:11" s="60" customFormat="1" ht="54.75" customHeight="1">
      <c r="A8" s="86" t="s">
        <v>91</v>
      </c>
      <c r="B8" s="200">
        <v>56.3</v>
      </c>
      <c r="C8" s="201">
        <v>57.2</v>
      </c>
      <c r="D8" s="200">
        <v>57.1</v>
      </c>
      <c r="E8" s="201">
        <v>58.3</v>
      </c>
      <c r="F8" s="200">
        <v>54.8</v>
      </c>
      <c r="G8" s="201">
        <v>55.1</v>
      </c>
      <c r="H8" s="202">
        <v>51.7</v>
      </c>
      <c r="I8" s="201">
        <v>52.7</v>
      </c>
      <c r="J8" s="202">
        <v>61.4</v>
      </c>
      <c r="K8" s="203">
        <v>62.2</v>
      </c>
    </row>
    <row r="9" spans="1:11" s="60" customFormat="1" ht="70.5" customHeight="1">
      <c r="A9" s="87" t="s">
        <v>100</v>
      </c>
      <c r="B9" s="204">
        <v>1676.9</v>
      </c>
      <c r="C9" s="205">
        <v>1549.3</v>
      </c>
      <c r="D9" s="204">
        <v>1126</v>
      </c>
      <c r="E9" s="205">
        <v>1045.4</v>
      </c>
      <c r="F9" s="204">
        <v>550.9</v>
      </c>
      <c r="G9" s="205">
        <v>503.9</v>
      </c>
      <c r="H9" s="206">
        <v>620.8</v>
      </c>
      <c r="I9" s="205">
        <v>619.5</v>
      </c>
      <c r="J9" s="206">
        <v>1056.1</v>
      </c>
      <c r="K9" s="207">
        <v>929.8</v>
      </c>
    </row>
    <row r="10" spans="1:11" s="60" customFormat="1" ht="60.75" customHeight="1">
      <c r="A10" s="88" t="s">
        <v>95</v>
      </c>
      <c r="B10" s="192">
        <v>9.4</v>
      </c>
      <c r="C10" s="193">
        <v>8.6</v>
      </c>
      <c r="D10" s="192">
        <v>9.2</v>
      </c>
      <c r="E10" s="193">
        <v>8.5</v>
      </c>
      <c r="F10" s="192">
        <v>9.8</v>
      </c>
      <c r="G10" s="193">
        <v>9</v>
      </c>
      <c r="H10" s="194">
        <v>7.3</v>
      </c>
      <c r="I10" s="193">
        <v>7.2</v>
      </c>
      <c r="J10" s="194">
        <v>11.2</v>
      </c>
      <c r="K10" s="195">
        <v>9.9</v>
      </c>
    </row>
    <row r="11" spans="1:11" s="65" customFormat="1" ht="15.75">
      <c r="A11" s="62"/>
      <c r="B11" s="62"/>
      <c r="C11" s="63"/>
      <c r="D11" s="62"/>
      <c r="E11" s="62"/>
      <c r="F11" s="64"/>
      <c r="G11" s="62"/>
      <c r="H11" s="62"/>
      <c r="I11" s="62"/>
      <c r="J11" s="62"/>
      <c r="K11" s="62"/>
    </row>
    <row r="12" spans="1:11" s="67" customFormat="1" ht="12" customHeight="1">
      <c r="A12" s="66"/>
      <c r="B12" s="66"/>
      <c r="C12" s="63"/>
      <c r="D12" s="66"/>
      <c r="E12" s="66"/>
      <c r="F12" s="64"/>
      <c r="G12" s="66"/>
      <c r="H12" s="66"/>
      <c r="I12" s="66"/>
      <c r="J12" s="66"/>
      <c r="K12" s="66"/>
    </row>
    <row r="13" spans="1:6" ht="15.75">
      <c r="A13" s="68"/>
      <c r="F13" s="64"/>
    </row>
    <row r="14" spans="1:6" ht="15.75">
      <c r="A14" s="68"/>
      <c r="F14" s="64"/>
    </row>
    <row r="15" spans="1:6" ht="15.75">
      <c r="A15" s="68"/>
      <c r="F15" s="64"/>
    </row>
    <row r="16" spans="1:6" ht="15.75">
      <c r="A16" s="68"/>
      <c r="F16" s="69"/>
    </row>
    <row r="17" spans="1:6" ht="15.75">
      <c r="A17" s="68"/>
      <c r="F17" s="70"/>
    </row>
    <row r="18" spans="1:6" ht="15.75">
      <c r="A18" s="68"/>
      <c r="F18" s="64"/>
    </row>
    <row r="19" spans="1:6" ht="15.75">
      <c r="A19" s="68"/>
      <c r="F19" s="64"/>
    </row>
    <row r="20" spans="1:6" ht="15.75">
      <c r="A20" s="68"/>
      <c r="F20" s="64"/>
    </row>
    <row r="21" spans="1:6" ht="15.75">
      <c r="A21" s="68"/>
      <c r="F21" s="64"/>
    </row>
    <row r="22" ht="15">
      <c r="A22" s="68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8" sqref="A8"/>
    </sheetView>
  </sheetViews>
  <sheetFormatPr defaultColWidth="8.28125" defaultRowHeight="15"/>
  <cols>
    <col min="1" max="1" width="20.8515625" style="72" customWidth="1"/>
    <col min="2" max="2" width="16.421875" style="72" customWidth="1"/>
    <col min="3" max="3" width="14.421875" style="72" customWidth="1"/>
    <col min="4" max="4" width="14.00390625" style="72" customWidth="1"/>
    <col min="5" max="5" width="13.28125" style="72" customWidth="1"/>
    <col min="6" max="6" width="12.7109375" style="72" customWidth="1"/>
    <col min="7" max="7" width="12.00390625" style="72" customWidth="1"/>
    <col min="8" max="8" width="12.57421875" style="72" customWidth="1"/>
    <col min="9" max="9" width="13.7109375" style="72" customWidth="1"/>
    <col min="10" max="243" width="9.140625" style="72" customWidth="1"/>
    <col min="244" max="244" width="18.57421875" style="72" customWidth="1"/>
    <col min="245" max="245" width="11.57421875" style="72" customWidth="1"/>
    <col min="246" max="246" width="11.00390625" style="72" customWidth="1"/>
    <col min="247" max="16384" width="8.28125" style="72" customWidth="1"/>
  </cols>
  <sheetData>
    <row r="1" spans="1:9" s="71" customFormat="1" ht="18" customHeight="1">
      <c r="A1" s="241" t="s">
        <v>168</v>
      </c>
      <c r="B1" s="241"/>
      <c r="C1" s="241"/>
      <c r="D1" s="241"/>
      <c r="E1" s="241"/>
      <c r="F1" s="241"/>
      <c r="G1" s="241"/>
      <c r="H1" s="241"/>
      <c r="I1" s="241"/>
    </row>
    <row r="2" spans="1:9" s="71" customFormat="1" ht="18.75" customHeight="1">
      <c r="A2" s="241" t="s">
        <v>188</v>
      </c>
      <c r="B2" s="241"/>
      <c r="C2" s="241"/>
      <c r="D2" s="241"/>
      <c r="E2" s="241"/>
      <c r="F2" s="241"/>
      <c r="G2" s="241"/>
      <c r="H2" s="241"/>
      <c r="I2" s="241"/>
    </row>
    <row r="3" spans="1:9" s="71" customFormat="1" ht="14.25" customHeight="1">
      <c r="A3" s="242" t="s">
        <v>83</v>
      </c>
      <c r="B3" s="242"/>
      <c r="C3" s="242"/>
      <c r="D3" s="242"/>
      <c r="E3" s="242"/>
      <c r="F3" s="242"/>
      <c r="G3" s="242"/>
      <c r="H3" s="242"/>
      <c r="I3" s="242"/>
    </row>
    <row r="4" spans="1:9" s="71" customFormat="1" ht="9" customHeight="1" hidden="1">
      <c r="A4" s="242"/>
      <c r="B4" s="242"/>
      <c r="C4" s="242"/>
      <c r="D4" s="242"/>
      <c r="E4" s="242"/>
      <c r="F4" s="242"/>
      <c r="G4" s="242"/>
      <c r="H4" s="242"/>
      <c r="I4" s="242"/>
    </row>
    <row r="5" spans="1:9" ht="18" customHeight="1">
      <c r="A5" s="58" t="s">
        <v>77</v>
      </c>
      <c r="F5" s="243"/>
      <c r="G5" s="243"/>
      <c r="H5" s="243"/>
      <c r="I5" s="243"/>
    </row>
    <row r="6" spans="1:9" s="73" customFormat="1" ht="16.5" customHeight="1">
      <c r="A6" s="244"/>
      <c r="B6" s="245" t="s">
        <v>84</v>
      </c>
      <c r="C6" s="245"/>
      <c r="D6" s="245" t="s">
        <v>85</v>
      </c>
      <c r="E6" s="245"/>
      <c r="F6" s="245" t="s">
        <v>86</v>
      </c>
      <c r="G6" s="245"/>
      <c r="H6" s="245" t="s">
        <v>87</v>
      </c>
      <c r="I6" s="245"/>
    </row>
    <row r="7" spans="1:9" s="74" customFormat="1" ht="27.75" customHeight="1">
      <c r="A7" s="244"/>
      <c r="B7" s="82" t="s">
        <v>4</v>
      </c>
      <c r="C7" s="82" t="s">
        <v>167</v>
      </c>
      <c r="D7" s="82" t="s">
        <v>4</v>
      </c>
      <c r="E7" s="82" t="s">
        <v>167</v>
      </c>
      <c r="F7" s="82" t="s">
        <v>4</v>
      </c>
      <c r="G7" s="82" t="s">
        <v>167</v>
      </c>
      <c r="H7" s="82" t="s">
        <v>4</v>
      </c>
      <c r="I7" s="82" t="s">
        <v>167</v>
      </c>
    </row>
    <row r="8" spans="1:9" s="73" customFormat="1" ht="16.5" customHeight="1">
      <c r="A8" s="75"/>
      <c r="B8" s="246" t="s">
        <v>88</v>
      </c>
      <c r="C8" s="246"/>
      <c r="D8" s="246" t="s">
        <v>89</v>
      </c>
      <c r="E8" s="246"/>
      <c r="F8" s="246" t="s">
        <v>88</v>
      </c>
      <c r="G8" s="246"/>
      <c r="H8" s="246" t="s">
        <v>89</v>
      </c>
      <c r="I8" s="246"/>
    </row>
    <row r="9" spans="1:9" s="120" customFormat="1" ht="20.25" customHeight="1">
      <c r="A9" s="170" t="s">
        <v>21</v>
      </c>
      <c r="B9" s="171">
        <v>16223.499999999998</v>
      </c>
      <c r="C9" s="172">
        <v>16408.5</v>
      </c>
      <c r="D9" s="173">
        <v>56.3</v>
      </c>
      <c r="E9" s="173">
        <v>57.2</v>
      </c>
      <c r="F9" s="172">
        <v>1676.8999999999999</v>
      </c>
      <c r="G9" s="172">
        <v>1549.3</v>
      </c>
      <c r="H9" s="173">
        <v>9.4</v>
      </c>
      <c r="I9" s="173">
        <v>8.6</v>
      </c>
    </row>
    <row r="10" spans="1:9" ht="15.75" customHeight="1">
      <c r="A10" s="76" t="s">
        <v>22</v>
      </c>
      <c r="B10" s="77">
        <v>646.3</v>
      </c>
      <c r="C10" s="77">
        <v>654.3</v>
      </c>
      <c r="D10" s="77">
        <v>55.8</v>
      </c>
      <c r="E10" s="77">
        <v>56.9</v>
      </c>
      <c r="F10" s="78">
        <v>76.7</v>
      </c>
      <c r="G10" s="78">
        <v>72</v>
      </c>
      <c r="H10" s="77">
        <v>10.6</v>
      </c>
      <c r="I10" s="77">
        <v>9.9</v>
      </c>
    </row>
    <row r="11" spans="1:9" ht="15.75" customHeight="1">
      <c r="A11" s="76" t="s">
        <v>23</v>
      </c>
      <c r="B11" s="77">
        <v>366.9</v>
      </c>
      <c r="C11" s="77">
        <v>371.8</v>
      </c>
      <c r="D11" s="77">
        <v>48.9</v>
      </c>
      <c r="E11" s="77">
        <v>49.6</v>
      </c>
      <c r="F11" s="78">
        <v>52.2</v>
      </c>
      <c r="G11" s="78">
        <v>47.6</v>
      </c>
      <c r="H11" s="77">
        <v>12.5</v>
      </c>
      <c r="I11" s="77">
        <v>11.3</v>
      </c>
    </row>
    <row r="12" spans="1:9" ht="15.75" customHeight="1">
      <c r="A12" s="76" t="s">
        <v>24</v>
      </c>
      <c r="B12" s="77">
        <v>1394.1</v>
      </c>
      <c r="C12" s="77">
        <v>1409.4</v>
      </c>
      <c r="D12" s="77">
        <v>58.2</v>
      </c>
      <c r="E12" s="77">
        <v>58.9</v>
      </c>
      <c r="F12" s="78">
        <v>127.5</v>
      </c>
      <c r="G12" s="78">
        <v>117.4</v>
      </c>
      <c r="H12" s="77">
        <v>8.4</v>
      </c>
      <c r="I12" s="77">
        <v>7.7</v>
      </c>
    </row>
    <row r="13" spans="1:9" ht="15.75" customHeight="1">
      <c r="A13" s="76" t="s">
        <v>25</v>
      </c>
      <c r="B13" s="77">
        <v>735.3</v>
      </c>
      <c r="C13" s="77">
        <v>740.9</v>
      </c>
      <c r="D13" s="77">
        <v>49.5</v>
      </c>
      <c r="E13" s="77">
        <v>50</v>
      </c>
      <c r="F13" s="78">
        <v>124.5</v>
      </c>
      <c r="G13" s="78">
        <v>120.6</v>
      </c>
      <c r="H13" s="77">
        <v>14.5</v>
      </c>
      <c r="I13" s="77">
        <v>14</v>
      </c>
    </row>
    <row r="14" spans="1:9" ht="15.75" customHeight="1">
      <c r="A14" s="76" t="s">
        <v>26</v>
      </c>
      <c r="B14" s="77">
        <v>515.9</v>
      </c>
      <c r="C14" s="77">
        <v>519</v>
      </c>
      <c r="D14" s="77">
        <v>57</v>
      </c>
      <c r="E14" s="77">
        <v>57.8</v>
      </c>
      <c r="F14" s="78">
        <v>62</v>
      </c>
      <c r="G14" s="78">
        <v>59.1</v>
      </c>
      <c r="H14" s="77">
        <v>10.7</v>
      </c>
      <c r="I14" s="77">
        <v>10.2</v>
      </c>
    </row>
    <row r="15" spans="1:9" ht="15.75" customHeight="1">
      <c r="A15" s="76" t="s">
        <v>27</v>
      </c>
      <c r="B15" s="77">
        <v>498.1</v>
      </c>
      <c r="C15" s="77">
        <v>503.7</v>
      </c>
      <c r="D15" s="77">
        <v>54</v>
      </c>
      <c r="E15" s="77">
        <v>54.7</v>
      </c>
      <c r="F15" s="78">
        <v>57.7</v>
      </c>
      <c r="G15" s="78">
        <v>54.5</v>
      </c>
      <c r="H15" s="77">
        <v>10.4</v>
      </c>
      <c r="I15" s="77">
        <v>9.8</v>
      </c>
    </row>
    <row r="16" spans="1:9" ht="15.75" customHeight="1">
      <c r="A16" s="76" t="s">
        <v>28</v>
      </c>
      <c r="B16" s="77">
        <v>723.6</v>
      </c>
      <c r="C16" s="77">
        <v>733.5</v>
      </c>
      <c r="D16" s="77">
        <v>55.5</v>
      </c>
      <c r="E16" s="77">
        <v>56.8</v>
      </c>
      <c r="F16" s="78">
        <v>83</v>
      </c>
      <c r="G16" s="78">
        <v>79.2</v>
      </c>
      <c r="H16" s="77">
        <v>10.3</v>
      </c>
      <c r="I16" s="77">
        <v>9.7</v>
      </c>
    </row>
    <row r="17" spans="1:9" ht="15.75" customHeight="1">
      <c r="A17" s="76" t="s">
        <v>29</v>
      </c>
      <c r="B17" s="77">
        <v>559.1</v>
      </c>
      <c r="C17" s="77">
        <v>565.4</v>
      </c>
      <c r="D17" s="77">
        <v>55</v>
      </c>
      <c r="E17" s="77">
        <v>55.6</v>
      </c>
      <c r="F17" s="78">
        <v>51.1</v>
      </c>
      <c r="G17" s="78">
        <v>47.7</v>
      </c>
      <c r="H17" s="77">
        <v>8.4</v>
      </c>
      <c r="I17" s="77">
        <v>7.8</v>
      </c>
    </row>
    <row r="18" spans="1:9" ht="15.75" customHeight="1">
      <c r="A18" s="76" t="s">
        <v>90</v>
      </c>
      <c r="B18" s="77">
        <v>740.5</v>
      </c>
      <c r="C18" s="77">
        <v>755.5</v>
      </c>
      <c r="D18" s="77">
        <v>58</v>
      </c>
      <c r="E18" s="77">
        <v>58.5</v>
      </c>
      <c r="F18" s="78">
        <v>50</v>
      </c>
      <c r="G18" s="78">
        <v>49.3</v>
      </c>
      <c r="H18" s="77">
        <v>6.3</v>
      </c>
      <c r="I18" s="77">
        <v>6.1</v>
      </c>
    </row>
    <row r="19" spans="1:9" ht="15.75" customHeight="1">
      <c r="A19" s="76" t="s">
        <v>30</v>
      </c>
      <c r="B19" s="77">
        <v>379</v>
      </c>
      <c r="C19" s="77">
        <v>382.4</v>
      </c>
      <c r="D19" s="77">
        <v>53.6</v>
      </c>
      <c r="E19" s="77">
        <v>54.7</v>
      </c>
      <c r="F19" s="78">
        <v>53</v>
      </c>
      <c r="G19" s="78">
        <v>49.8</v>
      </c>
      <c r="H19" s="77">
        <v>12.3</v>
      </c>
      <c r="I19" s="77">
        <v>11.5</v>
      </c>
    </row>
    <row r="20" spans="1:9" ht="15.75" customHeight="1">
      <c r="A20" s="76" t="s">
        <v>31</v>
      </c>
      <c r="B20" s="77">
        <v>295.2</v>
      </c>
      <c r="C20" s="77">
        <v>300</v>
      </c>
      <c r="D20" s="77">
        <v>55.2</v>
      </c>
      <c r="E20" s="77">
        <v>57.2</v>
      </c>
      <c r="F20" s="78">
        <v>57.9</v>
      </c>
      <c r="G20" s="78">
        <v>53.3</v>
      </c>
      <c r="H20" s="77">
        <v>16.4</v>
      </c>
      <c r="I20" s="77">
        <v>15.1</v>
      </c>
    </row>
    <row r="21" spans="1:9" ht="15.75" customHeight="1">
      <c r="A21" s="76" t="s">
        <v>32</v>
      </c>
      <c r="B21" s="77">
        <v>1052.7</v>
      </c>
      <c r="C21" s="77">
        <v>1062.2</v>
      </c>
      <c r="D21" s="77">
        <v>56.3</v>
      </c>
      <c r="E21" s="77">
        <v>56.9</v>
      </c>
      <c r="F21" s="78">
        <v>85.4</v>
      </c>
      <c r="G21" s="78">
        <v>77.2</v>
      </c>
      <c r="H21" s="77">
        <v>7.5</v>
      </c>
      <c r="I21" s="77">
        <v>6.8</v>
      </c>
    </row>
    <row r="22" spans="1:9" ht="15.75" customHeight="1">
      <c r="A22" s="76" t="s">
        <v>33</v>
      </c>
      <c r="B22" s="77">
        <v>492.6</v>
      </c>
      <c r="C22" s="77">
        <v>497.7</v>
      </c>
      <c r="D22" s="77">
        <v>57.1</v>
      </c>
      <c r="E22" s="77">
        <v>58.3</v>
      </c>
      <c r="F22" s="78">
        <v>55.3</v>
      </c>
      <c r="G22" s="78">
        <v>52.5</v>
      </c>
      <c r="H22" s="77">
        <v>10.1</v>
      </c>
      <c r="I22" s="77">
        <v>9.5</v>
      </c>
    </row>
    <row r="23" spans="1:9" ht="15.75" customHeight="1">
      <c r="A23" s="76" t="s">
        <v>34</v>
      </c>
      <c r="B23" s="77">
        <v>990.3</v>
      </c>
      <c r="C23" s="77">
        <v>1004.5</v>
      </c>
      <c r="D23" s="77">
        <v>56.3</v>
      </c>
      <c r="E23" s="77">
        <v>57.3</v>
      </c>
      <c r="F23" s="78">
        <v>76.1</v>
      </c>
      <c r="G23" s="78">
        <v>64.8</v>
      </c>
      <c r="H23" s="77">
        <v>7.1</v>
      </c>
      <c r="I23" s="77">
        <v>6.1</v>
      </c>
    </row>
    <row r="24" spans="1:9" ht="15.75" customHeight="1">
      <c r="A24" s="76" t="s">
        <v>35</v>
      </c>
      <c r="B24" s="77">
        <v>575.2</v>
      </c>
      <c r="C24" s="77">
        <v>580.9</v>
      </c>
      <c r="D24" s="77">
        <v>54</v>
      </c>
      <c r="E24" s="77">
        <v>55.1</v>
      </c>
      <c r="F24" s="78">
        <v>77.3</v>
      </c>
      <c r="G24" s="78">
        <v>72.5</v>
      </c>
      <c r="H24" s="77">
        <v>11.8</v>
      </c>
      <c r="I24" s="77">
        <v>11.1</v>
      </c>
    </row>
    <row r="25" spans="1:9" ht="15.75" customHeight="1">
      <c r="A25" s="76" t="s">
        <v>36</v>
      </c>
      <c r="B25" s="77">
        <v>462.5</v>
      </c>
      <c r="C25" s="77">
        <v>475.6</v>
      </c>
      <c r="D25" s="77">
        <v>55.3</v>
      </c>
      <c r="E25" s="77">
        <v>57</v>
      </c>
      <c r="F25" s="78">
        <v>60.6</v>
      </c>
      <c r="G25" s="78">
        <v>50.5</v>
      </c>
      <c r="H25" s="77">
        <v>11.6</v>
      </c>
      <c r="I25" s="77">
        <v>9.6</v>
      </c>
    </row>
    <row r="26" spans="1:9" ht="15.75" customHeight="1">
      <c r="A26" s="76" t="s">
        <v>37</v>
      </c>
      <c r="B26" s="77">
        <v>486</v>
      </c>
      <c r="C26" s="77">
        <v>489</v>
      </c>
      <c r="D26" s="77">
        <v>57.9</v>
      </c>
      <c r="E26" s="77">
        <v>58.8</v>
      </c>
      <c r="F26" s="78">
        <v>47.9</v>
      </c>
      <c r="G26" s="78">
        <v>45.5</v>
      </c>
      <c r="H26" s="77">
        <v>9</v>
      </c>
      <c r="I26" s="77">
        <v>8.5</v>
      </c>
    </row>
    <row r="27" spans="1:9" ht="15.75" customHeight="1">
      <c r="A27" s="76" t="s">
        <v>38</v>
      </c>
      <c r="B27" s="77">
        <v>402</v>
      </c>
      <c r="C27" s="77">
        <v>411.8</v>
      </c>
      <c r="D27" s="77">
        <v>51.4</v>
      </c>
      <c r="E27" s="77">
        <v>52.8</v>
      </c>
      <c r="F27" s="78">
        <v>52.2</v>
      </c>
      <c r="G27" s="78">
        <v>46.8</v>
      </c>
      <c r="H27" s="77">
        <v>11.5</v>
      </c>
      <c r="I27" s="77">
        <v>10.2</v>
      </c>
    </row>
    <row r="28" spans="1:9" ht="20.25" customHeight="1">
      <c r="A28" s="174" t="s">
        <v>39</v>
      </c>
      <c r="B28" s="175">
        <v>1251.6</v>
      </c>
      <c r="C28" s="175">
        <v>1265.3</v>
      </c>
      <c r="D28" s="175">
        <v>60.8</v>
      </c>
      <c r="E28" s="175">
        <v>61.8</v>
      </c>
      <c r="F28" s="176">
        <v>78.8</v>
      </c>
      <c r="G28" s="176">
        <v>67.3</v>
      </c>
      <c r="H28" s="175">
        <v>5.9</v>
      </c>
      <c r="I28" s="175">
        <v>5.1</v>
      </c>
    </row>
    <row r="29" spans="1:9" ht="15.75" customHeight="1">
      <c r="A29" s="76" t="s">
        <v>40</v>
      </c>
      <c r="B29" s="77">
        <v>445.3</v>
      </c>
      <c r="C29" s="77">
        <v>449.5</v>
      </c>
      <c r="D29" s="77">
        <v>56.6</v>
      </c>
      <c r="E29" s="77">
        <v>57.7</v>
      </c>
      <c r="F29" s="78">
        <v>55.2</v>
      </c>
      <c r="G29" s="78">
        <v>51.3</v>
      </c>
      <c r="H29" s="77">
        <v>11</v>
      </c>
      <c r="I29" s="77">
        <v>10.2</v>
      </c>
    </row>
    <row r="30" spans="1:9" ht="15.75" customHeight="1">
      <c r="A30" s="76" t="s">
        <v>41</v>
      </c>
      <c r="B30" s="77">
        <v>521.6</v>
      </c>
      <c r="C30" s="77">
        <v>525.6</v>
      </c>
      <c r="D30" s="77">
        <v>55.3</v>
      </c>
      <c r="E30" s="77">
        <v>56.2</v>
      </c>
      <c r="F30" s="78">
        <v>49.2</v>
      </c>
      <c r="G30" s="78">
        <v>46.7</v>
      </c>
      <c r="H30" s="77">
        <v>8.6</v>
      </c>
      <c r="I30" s="77">
        <v>8.2</v>
      </c>
    </row>
    <row r="31" spans="1:9" ht="15.75" customHeight="1">
      <c r="A31" s="76" t="s">
        <v>42</v>
      </c>
      <c r="B31" s="77">
        <v>518.9</v>
      </c>
      <c r="C31" s="77">
        <v>524</v>
      </c>
      <c r="D31" s="77">
        <v>56.7</v>
      </c>
      <c r="E31" s="77">
        <v>57.8</v>
      </c>
      <c r="F31" s="78">
        <v>57.9</v>
      </c>
      <c r="G31" s="78">
        <v>53.2</v>
      </c>
      <c r="H31" s="77">
        <v>10</v>
      </c>
      <c r="I31" s="77">
        <v>9.2</v>
      </c>
    </row>
    <row r="32" spans="1:9" ht="15.75" customHeight="1">
      <c r="A32" s="76" t="s">
        <v>43</v>
      </c>
      <c r="B32" s="77">
        <v>381.8</v>
      </c>
      <c r="C32" s="77">
        <v>384.9</v>
      </c>
      <c r="D32" s="77">
        <v>57</v>
      </c>
      <c r="E32" s="77">
        <v>57.5</v>
      </c>
      <c r="F32" s="78">
        <v>34.6</v>
      </c>
      <c r="G32" s="78">
        <v>31.9</v>
      </c>
      <c r="H32" s="77">
        <v>8.3</v>
      </c>
      <c r="I32" s="77">
        <v>7.7</v>
      </c>
    </row>
    <row r="33" spans="1:9" ht="15.75" customHeight="1">
      <c r="A33" s="76" t="s">
        <v>44</v>
      </c>
      <c r="B33" s="77">
        <v>427.8</v>
      </c>
      <c r="C33" s="77">
        <v>431.1</v>
      </c>
      <c r="D33" s="77">
        <v>56.3</v>
      </c>
      <c r="E33" s="77">
        <v>57.4</v>
      </c>
      <c r="F33" s="78">
        <v>53.8</v>
      </c>
      <c r="G33" s="78">
        <v>50.8</v>
      </c>
      <c r="H33" s="77">
        <v>11.2</v>
      </c>
      <c r="I33" s="77">
        <v>10.5</v>
      </c>
    </row>
    <row r="34" spans="1:9" ht="15.75" customHeight="1">
      <c r="A34" s="76" t="s">
        <v>45</v>
      </c>
      <c r="B34" s="77">
        <v>1361.2</v>
      </c>
      <c r="C34" s="77">
        <v>1370.5</v>
      </c>
      <c r="D34" s="77">
        <v>62</v>
      </c>
      <c r="E34" s="77">
        <v>62.7</v>
      </c>
      <c r="F34" s="78">
        <v>97</v>
      </c>
      <c r="G34" s="78">
        <v>87.8</v>
      </c>
      <c r="H34" s="77">
        <v>6.7</v>
      </c>
      <c r="I34" s="77">
        <v>6</v>
      </c>
    </row>
    <row r="35" spans="1:9" ht="15.75">
      <c r="A35" s="79"/>
      <c r="B35" s="80"/>
      <c r="C35" s="81"/>
      <c r="D35" s="79"/>
      <c r="E35" s="79"/>
      <c r="F35" s="79"/>
      <c r="G35" s="79"/>
      <c r="H35" s="79"/>
      <c r="I35" s="79"/>
    </row>
    <row r="36" spans="1:9" ht="15">
      <c r="A36" s="79"/>
      <c r="C36" s="79"/>
      <c r="D36" s="79"/>
      <c r="E36" s="79"/>
      <c r="F36" s="79"/>
      <c r="G36" s="79"/>
      <c r="H36" s="79"/>
      <c r="I36" s="79"/>
    </row>
    <row r="37" spans="1:9" ht="12.75">
      <c r="A37" s="80"/>
      <c r="C37" s="80"/>
      <c r="D37" s="80"/>
      <c r="E37" s="80"/>
      <c r="F37" s="80"/>
      <c r="G37" s="80"/>
      <c r="H37" s="80"/>
      <c r="I37" s="80"/>
    </row>
    <row r="38" spans="1:9" ht="12.75">
      <c r="A38" s="80"/>
      <c r="C38" s="80"/>
      <c r="D38" s="80"/>
      <c r="E38" s="80"/>
      <c r="F38" s="80"/>
      <c r="G38" s="80"/>
      <c r="H38" s="80"/>
      <c r="I38" s="80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2"/>
  <sheetViews>
    <sheetView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I11" sqref="I11"/>
    </sheetView>
  </sheetViews>
  <sheetFormatPr defaultColWidth="9.140625" defaultRowHeight="15"/>
  <cols>
    <col min="1" max="1" width="24.140625" style="109" customWidth="1"/>
    <col min="2" max="3" width="17.8515625" style="109" customWidth="1"/>
    <col min="4" max="4" width="17.57421875" style="109" customWidth="1"/>
    <col min="5" max="5" width="16.7109375" style="109" customWidth="1"/>
    <col min="6" max="16384" width="9.140625" style="109" customWidth="1"/>
  </cols>
  <sheetData>
    <row r="1" spans="1:5" s="101" customFormat="1" ht="45.75" customHeight="1">
      <c r="A1" s="249" t="s">
        <v>133</v>
      </c>
      <c r="B1" s="250"/>
      <c r="C1" s="250"/>
      <c r="D1" s="250"/>
      <c r="E1" s="250"/>
    </row>
    <row r="2" spans="1:5" s="92" customFormat="1" ht="12.75" customHeight="1">
      <c r="A2" s="93"/>
      <c r="B2" s="93"/>
      <c r="C2" s="93"/>
      <c r="D2" s="93"/>
      <c r="E2" s="94" t="s">
        <v>96</v>
      </c>
    </row>
    <row r="3" spans="1:5" s="92" customFormat="1" ht="24.75" customHeight="1">
      <c r="A3" s="247"/>
      <c r="B3" s="251" t="s">
        <v>136</v>
      </c>
      <c r="C3" s="251" t="s">
        <v>137</v>
      </c>
      <c r="D3" s="248" t="s">
        <v>97</v>
      </c>
      <c r="E3" s="248"/>
    </row>
    <row r="4" spans="1:5" s="92" customFormat="1" ht="34.5" customHeight="1">
      <c r="A4" s="247"/>
      <c r="B4" s="251"/>
      <c r="C4" s="251"/>
      <c r="D4" s="95" t="s">
        <v>3</v>
      </c>
      <c r="E4" s="96" t="s">
        <v>98</v>
      </c>
    </row>
    <row r="5" spans="1:5" s="97" customFormat="1" ht="19.5" customHeight="1">
      <c r="A5" s="98" t="s">
        <v>20</v>
      </c>
      <c r="B5" s="99">
        <v>1</v>
      </c>
      <c r="C5" s="100">
        <v>2</v>
      </c>
      <c r="D5" s="99">
        <v>3</v>
      </c>
      <c r="E5" s="100">
        <v>4</v>
      </c>
    </row>
    <row r="6" spans="1:5" s="101" customFormat="1" ht="27.75" customHeight="1">
      <c r="A6" s="102" t="s">
        <v>127</v>
      </c>
      <c r="B6" s="103">
        <f>SUM(B7:B32)</f>
        <v>14848</v>
      </c>
      <c r="C6" s="103">
        <f>SUM(C7:C32)</f>
        <v>11135</v>
      </c>
      <c r="D6" s="104">
        <f>ROUND(C6/B6*100,1)</f>
        <v>75</v>
      </c>
      <c r="E6" s="103">
        <f>C6-B6</f>
        <v>-3713</v>
      </c>
    </row>
    <row r="7" spans="1:5" s="105" customFormat="1" ht="23.25" customHeight="1">
      <c r="A7" s="106" t="s">
        <v>174</v>
      </c>
      <c r="B7" s="107">
        <v>8423</v>
      </c>
      <c r="C7" s="107">
        <v>3744</v>
      </c>
      <c r="D7" s="125">
        <f>ROUND(C7/B7*100,1)</f>
        <v>44.4</v>
      </c>
      <c r="E7" s="107">
        <f>C7-B7</f>
        <v>-4679</v>
      </c>
    </row>
    <row r="8" spans="1:5" s="105" customFormat="1" ht="23.25" customHeight="1">
      <c r="A8" s="106" t="s">
        <v>101</v>
      </c>
      <c r="B8" s="107">
        <v>1583</v>
      </c>
      <c r="C8" s="107">
        <v>761</v>
      </c>
      <c r="D8" s="125">
        <f aca="true" t="shared" si="0" ref="D8:D32">ROUND(C8/B8*100,1)</f>
        <v>48.1</v>
      </c>
      <c r="E8" s="107">
        <f>C8-B8</f>
        <v>-822</v>
      </c>
    </row>
    <row r="9" spans="1:5" s="105" customFormat="1" ht="23.25" customHeight="1">
      <c r="A9" s="106" t="s">
        <v>102</v>
      </c>
      <c r="B9" s="107">
        <v>117</v>
      </c>
      <c r="C9" s="107">
        <v>51</v>
      </c>
      <c r="D9" s="125">
        <f t="shared" si="0"/>
        <v>43.6</v>
      </c>
      <c r="E9" s="107">
        <f>C9-B9</f>
        <v>-66</v>
      </c>
    </row>
    <row r="10" spans="1:5" s="105" customFormat="1" ht="23.25" customHeight="1">
      <c r="A10" s="106" t="s">
        <v>103</v>
      </c>
      <c r="B10" s="107">
        <v>89</v>
      </c>
      <c r="C10" s="107">
        <v>152</v>
      </c>
      <c r="D10" s="125">
        <f t="shared" si="0"/>
        <v>170.8</v>
      </c>
      <c r="E10" s="107">
        <f aca="true" t="shared" si="1" ref="E10:E32">C10-B9</f>
        <v>35</v>
      </c>
    </row>
    <row r="11" spans="1:5" s="105" customFormat="1" ht="23.25" customHeight="1">
      <c r="A11" s="106" t="s">
        <v>104</v>
      </c>
      <c r="B11" s="107">
        <v>35</v>
      </c>
      <c r="C11" s="107">
        <v>50</v>
      </c>
      <c r="D11" s="125">
        <f t="shared" si="0"/>
        <v>142.9</v>
      </c>
      <c r="E11" s="107">
        <f t="shared" si="1"/>
        <v>-39</v>
      </c>
    </row>
    <row r="12" spans="1:5" s="105" customFormat="1" ht="23.25" customHeight="1">
      <c r="A12" s="106" t="s">
        <v>105</v>
      </c>
      <c r="B12" s="107">
        <v>97</v>
      </c>
      <c r="C12" s="107">
        <v>275</v>
      </c>
      <c r="D12" s="125">
        <f t="shared" si="0"/>
        <v>283.5</v>
      </c>
      <c r="E12" s="107">
        <f t="shared" si="1"/>
        <v>240</v>
      </c>
    </row>
    <row r="13" spans="1:5" s="105" customFormat="1" ht="23.25" customHeight="1">
      <c r="A13" s="106" t="s">
        <v>106</v>
      </c>
      <c r="B13" s="107">
        <v>74</v>
      </c>
      <c r="C13" s="107">
        <v>36</v>
      </c>
      <c r="D13" s="125">
        <f t="shared" si="0"/>
        <v>48.6</v>
      </c>
      <c r="E13" s="107">
        <f t="shared" si="1"/>
        <v>-61</v>
      </c>
    </row>
    <row r="14" spans="1:5" s="105" customFormat="1" ht="23.25" customHeight="1">
      <c r="A14" s="106" t="s">
        <v>107</v>
      </c>
      <c r="B14" s="107">
        <v>705</v>
      </c>
      <c r="C14" s="107">
        <v>198</v>
      </c>
      <c r="D14" s="125">
        <f t="shared" si="0"/>
        <v>28.1</v>
      </c>
      <c r="E14" s="107">
        <f t="shared" si="1"/>
        <v>124</v>
      </c>
    </row>
    <row r="15" spans="1:5" s="105" customFormat="1" ht="23.25" customHeight="1">
      <c r="A15" s="106" t="s">
        <v>108</v>
      </c>
      <c r="B15" s="107">
        <v>32</v>
      </c>
      <c r="C15" s="107">
        <v>79</v>
      </c>
      <c r="D15" s="125">
        <f t="shared" si="0"/>
        <v>246.9</v>
      </c>
      <c r="E15" s="107">
        <f t="shared" si="1"/>
        <v>-626</v>
      </c>
    </row>
    <row r="16" spans="1:5" s="105" customFormat="1" ht="23.25" customHeight="1">
      <c r="A16" s="106" t="s">
        <v>109</v>
      </c>
      <c r="B16" s="107">
        <v>181</v>
      </c>
      <c r="C16" s="107">
        <v>85</v>
      </c>
      <c r="D16" s="125">
        <f t="shared" si="0"/>
        <v>47</v>
      </c>
      <c r="E16" s="107">
        <f t="shared" si="1"/>
        <v>53</v>
      </c>
    </row>
    <row r="17" spans="1:5" s="105" customFormat="1" ht="23.25" customHeight="1">
      <c r="A17" s="106" t="s">
        <v>110</v>
      </c>
      <c r="B17" s="107">
        <v>281</v>
      </c>
      <c r="C17" s="107">
        <v>246</v>
      </c>
      <c r="D17" s="125">
        <f t="shared" si="0"/>
        <v>87.5</v>
      </c>
      <c r="E17" s="107">
        <f t="shared" si="1"/>
        <v>65</v>
      </c>
    </row>
    <row r="18" spans="1:5" s="105" customFormat="1" ht="23.25" customHeight="1">
      <c r="A18" s="106" t="s">
        <v>111</v>
      </c>
      <c r="B18" s="108">
        <v>200</v>
      </c>
      <c r="C18" s="107">
        <v>460</v>
      </c>
      <c r="D18" s="125">
        <f t="shared" si="0"/>
        <v>230</v>
      </c>
      <c r="E18" s="107">
        <f t="shared" si="1"/>
        <v>179</v>
      </c>
    </row>
    <row r="19" spans="1:5" s="105" customFormat="1" ht="23.25" customHeight="1">
      <c r="A19" s="106" t="s">
        <v>112</v>
      </c>
      <c r="B19" s="107">
        <v>112</v>
      </c>
      <c r="C19" s="108">
        <v>32</v>
      </c>
      <c r="D19" s="125">
        <f t="shared" si="0"/>
        <v>28.6</v>
      </c>
      <c r="E19" s="107">
        <f t="shared" si="1"/>
        <v>-168</v>
      </c>
    </row>
    <row r="20" spans="1:5" s="105" customFormat="1" ht="23.25" customHeight="1">
      <c r="A20" s="106" t="s">
        <v>113</v>
      </c>
      <c r="B20" s="107">
        <v>117</v>
      </c>
      <c r="C20" s="107">
        <v>37</v>
      </c>
      <c r="D20" s="125">
        <f t="shared" si="0"/>
        <v>31.6</v>
      </c>
      <c r="E20" s="107">
        <f t="shared" si="1"/>
        <v>-75</v>
      </c>
    </row>
    <row r="21" spans="1:5" s="105" customFormat="1" ht="23.25" customHeight="1">
      <c r="A21" s="106" t="s">
        <v>114</v>
      </c>
      <c r="B21" s="107">
        <v>206</v>
      </c>
      <c r="C21" s="107">
        <v>380</v>
      </c>
      <c r="D21" s="125">
        <f t="shared" si="0"/>
        <v>184.5</v>
      </c>
      <c r="E21" s="107">
        <f t="shared" si="1"/>
        <v>263</v>
      </c>
    </row>
    <row r="22" spans="1:5" s="105" customFormat="1" ht="23.25" customHeight="1">
      <c r="A22" s="106" t="s">
        <v>115</v>
      </c>
      <c r="B22" s="107">
        <v>9</v>
      </c>
      <c r="C22" s="107">
        <v>18</v>
      </c>
      <c r="D22" s="125">
        <f t="shared" si="0"/>
        <v>200</v>
      </c>
      <c r="E22" s="107">
        <f t="shared" si="1"/>
        <v>-188</v>
      </c>
    </row>
    <row r="23" spans="1:5" s="105" customFormat="1" ht="23.25" customHeight="1">
      <c r="A23" s="106" t="s">
        <v>116</v>
      </c>
      <c r="B23" s="107">
        <v>532</v>
      </c>
      <c r="C23" s="107">
        <v>2689</v>
      </c>
      <c r="D23" s="125">
        <f t="shared" si="0"/>
        <v>505.5</v>
      </c>
      <c r="E23" s="107">
        <f t="shared" si="1"/>
        <v>2680</v>
      </c>
    </row>
    <row r="24" spans="1:5" s="105" customFormat="1" ht="23.25" customHeight="1">
      <c r="A24" s="106" t="s">
        <v>117</v>
      </c>
      <c r="B24" s="107">
        <v>517</v>
      </c>
      <c r="C24" s="107">
        <v>532</v>
      </c>
      <c r="D24" s="125">
        <f t="shared" si="0"/>
        <v>102.9</v>
      </c>
      <c r="E24" s="107">
        <f t="shared" si="1"/>
        <v>0</v>
      </c>
    </row>
    <row r="25" spans="1:5" s="105" customFormat="1" ht="23.25" customHeight="1">
      <c r="A25" s="106" t="s">
        <v>118</v>
      </c>
      <c r="B25" s="107">
        <v>100</v>
      </c>
      <c r="C25" s="107">
        <v>70</v>
      </c>
      <c r="D25" s="125" t="s">
        <v>132</v>
      </c>
      <c r="E25" s="107">
        <f t="shared" si="1"/>
        <v>-447</v>
      </c>
    </row>
    <row r="26" spans="1:5" s="105" customFormat="1" ht="23.25" customHeight="1">
      <c r="A26" s="106" t="s">
        <v>119</v>
      </c>
      <c r="B26" s="107">
        <v>83</v>
      </c>
      <c r="C26" s="107">
        <v>48</v>
      </c>
      <c r="D26" s="125">
        <f t="shared" si="0"/>
        <v>57.8</v>
      </c>
      <c r="E26" s="107">
        <f t="shared" si="1"/>
        <v>-52</v>
      </c>
    </row>
    <row r="27" spans="1:5" s="105" customFormat="1" ht="23.25" customHeight="1">
      <c r="A27" s="106" t="s">
        <v>120</v>
      </c>
      <c r="B27" s="107">
        <v>313</v>
      </c>
      <c r="C27" s="107">
        <v>44</v>
      </c>
      <c r="D27" s="125">
        <f t="shared" si="0"/>
        <v>14.1</v>
      </c>
      <c r="E27" s="107">
        <f t="shared" si="1"/>
        <v>-39</v>
      </c>
    </row>
    <row r="28" spans="1:5" s="105" customFormat="1" ht="23.25" customHeight="1">
      <c r="A28" s="106" t="s">
        <v>121</v>
      </c>
      <c r="B28" s="107">
        <v>1</v>
      </c>
      <c r="C28" s="107">
        <v>26</v>
      </c>
      <c r="D28" s="125">
        <f t="shared" si="0"/>
        <v>2600</v>
      </c>
      <c r="E28" s="107">
        <f t="shared" si="1"/>
        <v>-287</v>
      </c>
    </row>
    <row r="29" spans="1:5" s="105" customFormat="1" ht="23.25" customHeight="1">
      <c r="A29" s="106" t="s">
        <v>122</v>
      </c>
      <c r="B29" s="107">
        <v>5</v>
      </c>
      <c r="C29" s="107">
        <v>21</v>
      </c>
      <c r="D29" s="125">
        <f t="shared" si="0"/>
        <v>420</v>
      </c>
      <c r="E29" s="107">
        <f t="shared" si="1"/>
        <v>20</v>
      </c>
    </row>
    <row r="30" spans="1:7" s="105" customFormat="1" ht="23.25" customHeight="1">
      <c r="A30" s="106" t="s">
        <v>123</v>
      </c>
      <c r="B30" s="107">
        <v>593</v>
      </c>
      <c r="C30" s="107">
        <v>396</v>
      </c>
      <c r="D30" s="125">
        <f t="shared" si="0"/>
        <v>66.8</v>
      </c>
      <c r="E30" s="107">
        <f t="shared" si="1"/>
        <v>391</v>
      </c>
      <c r="F30" s="109"/>
      <c r="G30" s="109"/>
    </row>
    <row r="31" spans="1:8" s="105" customFormat="1" ht="23.25" customHeight="1">
      <c r="A31" s="106" t="s">
        <v>124</v>
      </c>
      <c r="B31" s="107">
        <v>341</v>
      </c>
      <c r="C31" s="107">
        <v>675</v>
      </c>
      <c r="D31" s="125">
        <f t="shared" si="0"/>
        <v>197.9</v>
      </c>
      <c r="E31" s="107">
        <f t="shared" si="1"/>
        <v>82</v>
      </c>
      <c r="F31" s="109"/>
      <c r="G31" s="109"/>
      <c r="H31" s="109"/>
    </row>
    <row r="32" spans="1:8" s="105" customFormat="1" ht="23.25" customHeight="1">
      <c r="A32" s="106" t="s">
        <v>125</v>
      </c>
      <c r="B32" s="107">
        <v>102</v>
      </c>
      <c r="C32" s="107">
        <v>30</v>
      </c>
      <c r="D32" s="125">
        <f t="shared" si="0"/>
        <v>29.4</v>
      </c>
      <c r="E32" s="107">
        <f t="shared" si="1"/>
        <v>-311</v>
      </c>
      <c r="F32" s="109"/>
      <c r="G32" s="109"/>
      <c r="H32" s="109"/>
    </row>
  </sheetData>
  <sheetProtection/>
  <mergeCells count="5">
    <mergeCell ref="A3:A4"/>
    <mergeCell ref="D3:E3"/>
    <mergeCell ref="A1:E1"/>
    <mergeCell ref="B3:B4"/>
    <mergeCell ref="C3:C4"/>
  </mergeCells>
  <printOptions horizontalCentered="1"/>
  <pageMargins left="0.1968503937007874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I11" sqref="I11"/>
    </sheetView>
  </sheetViews>
  <sheetFormatPr defaultColWidth="8.8515625" defaultRowHeight="15"/>
  <cols>
    <col min="1" max="1" width="45.57421875" style="43" customWidth="1"/>
    <col min="2" max="2" width="14.00390625" style="43" customWidth="1"/>
    <col min="3" max="3" width="13.140625" style="43" customWidth="1"/>
    <col min="4" max="4" width="12.00390625" style="43" customWidth="1"/>
    <col min="5" max="5" width="13.1406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52" t="s">
        <v>134</v>
      </c>
      <c r="B1" s="252"/>
      <c r="C1" s="252"/>
      <c r="D1" s="252"/>
      <c r="E1" s="252"/>
    </row>
    <row r="2" spans="1:5" s="38" customFormat="1" ht="21.75" customHeight="1">
      <c r="A2" s="253" t="s">
        <v>46</v>
      </c>
      <c r="B2" s="253"/>
      <c r="C2" s="253"/>
      <c r="D2" s="253"/>
      <c r="E2" s="253"/>
    </row>
    <row r="3" spans="1:5" s="40" customFormat="1" ht="12" customHeight="1">
      <c r="A3" s="39"/>
      <c r="B3" s="39"/>
      <c r="C3" s="39"/>
      <c r="D3" s="39"/>
      <c r="E3" s="39"/>
    </row>
    <row r="4" spans="1:5" s="40" customFormat="1" ht="21" customHeight="1">
      <c r="A4" s="254"/>
      <c r="B4" s="257" t="s">
        <v>1</v>
      </c>
      <c r="C4" s="258" t="s">
        <v>131</v>
      </c>
      <c r="D4" s="256" t="s">
        <v>97</v>
      </c>
      <c r="E4" s="256"/>
    </row>
    <row r="5" spans="1:5" s="40" customFormat="1" ht="26.25" customHeight="1">
      <c r="A5" s="255"/>
      <c r="B5" s="257"/>
      <c r="C5" s="258"/>
      <c r="D5" s="111" t="s">
        <v>99</v>
      </c>
      <c r="E5" s="209" t="s">
        <v>3</v>
      </c>
    </row>
    <row r="6" spans="1:5" s="41" customFormat="1" ht="34.5" customHeight="1">
      <c r="A6" s="111" t="s">
        <v>128</v>
      </c>
      <c r="B6" s="115">
        <f>SUM(B7:B25)</f>
        <v>14848</v>
      </c>
      <c r="C6" s="116">
        <f>SUM(C7:C25)</f>
        <v>11135</v>
      </c>
      <c r="D6" s="117">
        <f>C6-B6</f>
        <v>-3713</v>
      </c>
      <c r="E6" s="210">
        <f>ROUND(C6/B6*100,1)</f>
        <v>75</v>
      </c>
    </row>
    <row r="7" spans="1:9" ht="39.75" customHeight="1">
      <c r="A7" s="211" t="s">
        <v>47</v>
      </c>
      <c r="B7" s="118">
        <v>296</v>
      </c>
      <c r="C7" s="118">
        <v>83</v>
      </c>
      <c r="D7" s="119">
        <f aca="true" t="shared" si="0" ref="D7:E24">C7-B7</f>
        <v>-213</v>
      </c>
      <c r="E7" s="212">
        <f>ROUND(C7/B7*100,1)</f>
        <v>28</v>
      </c>
      <c r="F7" s="41"/>
      <c r="G7" s="42"/>
      <c r="I7" s="44"/>
    </row>
    <row r="8" spans="1:9" ht="44.25" customHeight="1">
      <c r="A8" s="211" t="s">
        <v>48</v>
      </c>
      <c r="B8" s="118">
        <v>18</v>
      </c>
      <c r="C8" s="118">
        <v>12</v>
      </c>
      <c r="D8" s="119">
        <f t="shared" si="0"/>
        <v>-6</v>
      </c>
      <c r="E8" s="212">
        <v>0</v>
      </c>
      <c r="F8" s="41"/>
      <c r="G8" s="42"/>
      <c r="I8" s="44"/>
    </row>
    <row r="9" spans="1:9" s="45" customFormat="1" ht="27" customHeight="1">
      <c r="A9" s="211" t="s">
        <v>49</v>
      </c>
      <c r="B9" s="118">
        <v>554</v>
      </c>
      <c r="C9" s="118">
        <v>254</v>
      </c>
      <c r="D9" s="119">
        <f t="shared" si="0"/>
        <v>-300</v>
      </c>
      <c r="E9" s="212">
        <f aca="true" t="shared" si="1" ref="E9:E16">ROUND(C9/B9*100,1)</f>
        <v>45.8</v>
      </c>
      <c r="F9" s="41"/>
      <c r="G9" s="42"/>
      <c r="H9" s="43"/>
      <c r="I9" s="44"/>
    </row>
    <row r="10" spans="1:11" ht="43.5" customHeight="1">
      <c r="A10" s="211" t="s">
        <v>50</v>
      </c>
      <c r="B10" s="118">
        <v>693</v>
      </c>
      <c r="C10" s="118">
        <v>195</v>
      </c>
      <c r="D10" s="119">
        <f t="shared" si="0"/>
        <v>-498</v>
      </c>
      <c r="E10" s="212">
        <f t="shared" si="1"/>
        <v>28.1</v>
      </c>
      <c r="F10" s="41"/>
      <c r="G10" s="42"/>
      <c r="I10" s="44"/>
      <c r="K10" s="46"/>
    </row>
    <row r="11" spans="1:9" ht="42" customHeight="1">
      <c r="A11" s="211" t="s">
        <v>51</v>
      </c>
      <c r="B11" s="118">
        <v>57</v>
      </c>
      <c r="C11" s="118">
        <v>112</v>
      </c>
      <c r="D11" s="119">
        <f t="shared" si="0"/>
        <v>55</v>
      </c>
      <c r="E11" s="212">
        <f t="shared" si="1"/>
        <v>196.5</v>
      </c>
      <c r="F11" s="41"/>
      <c r="G11" s="42"/>
      <c r="I11" s="44"/>
    </row>
    <row r="12" spans="1:9" ht="19.5" customHeight="1">
      <c r="A12" s="211" t="s">
        <v>52</v>
      </c>
      <c r="B12" s="118">
        <v>5</v>
      </c>
      <c r="C12" s="118">
        <v>222</v>
      </c>
      <c r="D12" s="119">
        <f t="shared" si="0"/>
        <v>217</v>
      </c>
      <c r="E12" s="212">
        <f t="shared" si="1"/>
        <v>4440</v>
      </c>
      <c r="F12" s="41"/>
      <c r="G12" s="42"/>
      <c r="I12" s="112"/>
    </row>
    <row r="13" spans="1:9" ht="41.25" customHeight="1">
      <c r="A13" s="211" t="s">
        <v>53</v>
      </c>
      <c r="B13" s="118">
        <v>27</v>
      </c>
      <c r="C13" s="118">
        <v>294</v>
      </c>
      <c r="D13" s="119">
        <f t="shared" si="0"/>
        <v>267</v>
      </c>
      <c r="E13" s="212">
        <f t="shared" si="1"/>
        <v>1088.9</v>
      </c>
      <c r="F13" s="41"/>
      <c r="G13" s="42"/>
      <c r="I13" s="44"/>
    </row>
    <row r="14" spans="1:9" ht="41.25" customHeight="1">
      <c r="A14" s="211" t="s">
        <v>54</v>
      </c>
      <c r="B14" s="118">
        <v>2518</v>
      </c>
      <c r="C14" s="118">
        <v>123</v>
      </c>
      <c r="D14" s="119">
        <f t="shared" si="0"/>
        <v>-2395</v>
      </c>
      <c r="E14" s="212">
        <f t="shared" si="1"/>
        <v>4.9</v>
      </c>
      <c r="F14" s="41"/>
      <c r="G14" s="42"/>
      <c r="I14" s="44"/>
    </row>
    <row r="15" spans="1:9" ht="42" customHeight="1">
      <c r="A15" s="211" t="s">
        <v>55</v>
      </c>
      <c r="B15" s="118">
        <v>164</v>
      </c>
      <c r="C15" s="118">
        <v>49</v>
      </c>
      <c r="D15" s="119">
        <f t="shared" si="0"/>
        <v>-115</v>
      </c>
      <c r="E15" s="212">
        <f t="shared" si="1"/>
        <v>29.9</v>
      </c>
      <c r="F15" s="41"/>
      <c r="G15" s="42"/>
      <c r="I15" s="44"/>
    </row>
    <row r="16" spans="1:9" ht="23.25" customHeight="1">
      <c r="A16" s="211" t="s">
        <v>56</v>
      </c>
      <c r="B16" s="118">
        <v>30</v>
      </c>
      <c r="C16" s="118">
        <v>170</v>
      </c>
      <c r="D16" s="119">
        <f t="shared" si="0"/>
        <v>140</v>
      </c>
      <c r="E16" s="212">
        <f t="shared" si="1"/>
        <v>566.7</v>
      </c>
      <c r="F16" s="41"/>
      <c r="G16" s="42"/>
      <c r="I16" s="44"/>
    </row>
    <row r="17" spans="1:9" ht="22.5" customHeight="1">
      <c r="A17" s="211" t="s">
        <v>57</v>
      </c>
      <c r="B17" s="118">
        <v>36</v>
      </c>
      <c r="C17" s="118">
        <v>0</v>
      </c>
      <c r="D17" s="119">
        <f t="shared" si="0"/>
        <v>-36</v>
      </c>
      <c r="E17" s="212" t="s">
        <v>130</v>
      </c>
      <c r="F17" s="41"/>
      <c r="G17" s="42"/>
      <c r="I17" s="44"/>
    </row>
    <row r="18" spans="1:9" ht="22.5" customHeight="1">
      <c r="A18" s="211" t="s">
        <v>58</v>
      </c>
      <c r="B18" s="118">
        <v>161</v>
      </c>
      <c r="C18" s="118">
        <v>158</v>
      </c>
      <c r="D18" s="119">
        <f t="shared" si="0"/>
        <v>-3</v>
      </c>
      <c r="E18" s="212">
        <f>ROUND(C18/B18*100,1)</f>
        <v>98.1</v>
      </c>
      <c r="F18" s="41"/>
      <c r="G18" s="42"/>
      <c r="I18" s="44"/>
    </row>
    <row r="19" spans="1:9" ht="38.25" customHeight="1">
      <c r="A19" s="211" t="s">
        <v>59</v>
      </c>
      <c r="B19" s="118">
        <v>546</v>
      </c>
      <c r="C19" s="118">
        <v>698</v>
      </c>
      <c r="D19" s="119">
        <f t="shared" si="0"/>
        <v>152</v>
      </c>
      <c r="E19" s="212">
        <f>ROUND(C19/B19*100,1)</f>
        <v>127.8</v>
      </c>
      <c r="F19" s="41"/>
      <c r="G19" s="42"/>
      <c r="I19" s="113"/>
    </row>
    <row r="20" spans="1:9" ht="35.25" customHeight="1">
      <c r="A20" s="211" t="s">
        <v>60</v>
      </c>
      <c r="B20" s="118">
        <v>46</v>
      </c>
      <c r="C20" s="118">
        <v>127</v>
      </c>
      <c r="D20" s="119">
        <f t="shared" si="0"/>
        <v>81</v>
      </c>
      <c r="E20" s="212">
        <f>ROUND(C20/B20*100,1)</f>
        <v>276.1</v>
      </c>
      <c r="F20" s="41"/>
      <c r="G20" s="42"/>
      <c r="I20" s="44"/>
    </row>
    <row r="21" spans="1:9" ht="41.25" customHeight="1">
      <c r="A21" s="211" t="s">
        <v>61</v>
      </c>
      <c r="B21" s="118">
        <v>8429</v>
      </c>
      <c r="C21" s="118">
        <v>5050</v>
      </c>
      <c r="D21" s="119">
        <f t="shared" si="0"/>
        <v>-3379</v>
      </c>
      <c r="E21" s="212">
        <f>ROUND(C21/B21*100,1)</f>
        <v>59.9</v>
      </c>
      <c r="F21" s="41"/>
      <c r="G21" s="42"/>
      <c r="I21" s="44"/>
    </row>
    <row r="22" spans="1:9" ht="19.5" customHeight="1">
      <c r="A22" s="211" t="s">
        <v>62</v>
      </c>
      <c r="B22" s="118">
        <v>650</v>
      </c>
      <c r="C22" s="118">
        <v>483</v>
      </c>
      <c r="D22" s="119">
        <f t="shared" si="0"/>
        <v>-167</v>
      </c>
      <c r="E22" s="212">
        <f>ROUND(C22/B22*100,1)</f>
        <v>74.3</v>
      </c>
      <c r="F22" s="41"/>
      <c r="G22" s="42"/>
      <c r="I22" s="44"/>
    </row>
    <row r="23" spans="1:9" ht="39" customHeight="1">
      <c r="A23" s="211" t="s">
        <v>63</v>
      </c>
      <c r="B23" s="118">
        <v>618</v>
      </c>
      <c r="C23" s="118">
        <v>3087</v>
      </c>
      <c r="D23" s="119">
        <f t="shared" si="0"/>
        <v>2469</v>
      </c>
      <c r="E23" s="213">
        <f t="shared" si="0"/>
        <v>-618</v>
      </c>
      <c r="F23" s="41"/>
      <c r="G23" s="42"/>
      <c r="I23" s="44"/>
    </row>
    <row r="24" spans="1:9" ht="38.25" customHeight="1">
      <c r="A24" s="211" t="s">
        <v>64</v>
      </c>
      <c r="B24" s="118">
        <v>0</v>
      </c>
      <c r="C24" s="118">
        <v>16</v>
      </c>
      <c r="D24" s="119">
        <f>C24-B24</f>
        <v>16</v>
      </c>
      <c r="E24" s="213">
        <f t="shared" si="0"/>
        <v>0</v>
      </c>
      <c r="F24" s="41"/>
      <c r="G24" s="42"/>
      <c r="I24" s="44"/>
    </row>
    <row r="25" spans="1:9" ht="22.5" customHeight="1">
      <c r="A25" s="211" t="s">
        <v>65</v>
      </c>
      <c r="B25" s="118">
        <v>0</v>
      </c>
      <c r="C25" s="118">
        <v>2</v>
      </c>
      <c r="D25" s="119">
        <f>C25-B25</f>
        <v>2</v>
      </c>
      <c r="E25" s="213">
        <f>D25-C25</f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6">
    <mergeCell ref="A1:E1"/>
    <mergeCell ref="A2:E2"/>
    <mergeCell ref="A4:A5"/>
    <mergeCell ref="D4:E4"/>
    <mergeCell ref="B4:B5"/>
    <mergeCell ref="C4:C5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52.8515625" style="43" customWidth="1"/>
    <col min="2" max="2" width="21.28125" style="43" customWidth="1"/>
    <col min="3" max="3" width="21.57421875" style="43" customWidth="1"/>
    <col min="4" max="4" width="19.28125" style="43" customWidth="1"/>
    <col min="5" max="5" width="18.14062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124" customFormat="1" ht="53.25" customHeight="1">
      <c r="A1" s="259" t="s">
        <v>141</v>
      </c>
      <c r="B1" s="259"/>
      <c r="C1" s="259"/>
      <c r="D1" s="259"/>
      <c r="E1" s="259"/>
    </row>
    <row r="2" spans="1:5" s="38" customFormat="1" ht="20.25" customHeight="1">
      <c r="A2" s="260" t="s">
        <v>66</v>
      </c>
      <c r="B2" s="260"/>
      <c r="C2" s="260"/>
      <c r="D2" s="260"/>
      <c r="E2" s="260"/>
    </row>
    <row r="3" spans="1:5" s="38" customFormat="1" ht="5.25" customHeight="1">
      <c r="A3" s="110"/>
      <c r="B3" s="110"/>
      <c r="C3" s="110"/>
      <c r="D3" s="110"/>
      <c r="E3" s="110"/>
    </row>
    <row r="4" spans="1:5" s="40" customFormat="1" ht="27.75" customHeight="1">
      <c r="A4" s="261"/>
      <c r="B4" s="263" t="s">
        <v>1</v>
      </c>
      <c r="C4" s="263" t="s">
        <v>131</v>
      </c>
      <c r="D4" s="262" t="s">
        <v>97</v>
      </c>
      <c r="E4" s="262"/>
    </row>
    <row r="5" spans="1:5" s="40" customFormat="1" ht="37.5" customHeight="1">
      <c r="A5" s="261"/>
      <c r="B5" s="263"/>
      <c r="C5" s="263"/>
      <c r="D5" s="114" t="s">
        <v>99</v>
      </c>
      <c r="E5" s="114" t="s">
        <v>3</v>
      </c>
    </row>
    <row r="6" spans="1:7" s="49" customFormat="1" ht="34.5" customHeight="1">
      <c r="A6" s="214" t="s">
        <v>129</v>
      </c>
      <c r="B6" s="48">
        <f>SUM(B7:B15)</f>
        <v>14848</v>
      </c>
      <c r="C6" s="48">
        <f>SUM(C7:C15)</f>
        <v>11135</v>
      </c>
      <c r="D6" s="48">
        <f>C6-B6</f>
        <v>-3713</v>
      </c>
      <c r="E6" s="215">
        <f>ROUND(C6/B6*100,1)</f>
        <v>75</v>
      </c>
      <c r="G6" s="50"/>
    </row>
    <row r="7" spans="1:11" ht="51" customHeight="1">
      <c r="A7" s="216" t="s">
        <v>67</v>
      </c>
      <c r="B7" s="51">
        <v>3178</v>
      </c>
      <c r="C7" s="51">
        <v>1858</v>
      </c>
      <c r="D7" s="52">
        <f aca="true" t="shared" si="0" ref="D7:D15">C7-B7</f>
        <v>-1320</v>
      </c>
      <c r="E7" s="217">
        <f aca="true" t="shared" si="1" ref="E7:E15">ROUND(C7/B7*100,1)</f>
        <v>58.5</v>
      </c>
      <c r="G7" s="50"/>
      <c r="H7" s="53"/>
      <c r="K7" s="53"/>
    </row>
    <row r="8" spans="1:11" ht="35.25" customHeight="1">
      <c r="A8" s="216" t="s">
        <v>68</v>
      </c>
      <c r="B8" s="51">
        <v>3437</v>
      </c>
      <c r="C8" s="51">
        <v>2886</v>
      </c>
      <c r="D8" s="52">
        <f t="shared" si="0"/>
        <v>-551</v>
      </c>
      <c r="E8" s="217">
        <f t="shared" si="1"/>
        <v>84</v>
      </c>
      <c r="G8" s="50"/>
      <c r="H8" s="53"/>
      <c r="K8" s="53"/>
    </row>
    <row r="9" spans="1:11" s="45" customFormat="1" ht="25.5" customHeight="1">
      <c r="A9" s="216" t="s">
        <v>69</v>
      </c>
      <c r="B9" s="51">
        <v>1960</v>
      </c>
      <c r="C9" s="51">
        <v>2724</v>
      </c>
      <c r="D9" s="52">
        <f t="shared" si="0"/>
        <v>764</v>
      </c>
      <c r="E9" s="217">
        <f t="shared" si="1"/>
        <v>139</v>
      </c>
      <c r="F9" s="43"/>
      <c r="G9" s="50"/>
      <c r="H9" s="53"/>
      <c r="I9" s="43"/>
      <c r="K9" s="53"/>
    </row>
    <row r="10" spans="1:11" ht="36.75" customHeight="1">
      <c r="A10" s="216" t="s">
        <v>70</v>
      </c>
      <c r="B10" s="51">
        <v>306</v>
      </c>
      <c r="C10" s="51">
        <v>302</v>
      </c>
      <c r="D10" s="52">
        <f t="shared" si="0"/>
        <v>-4</v>
      </c>
      <c r="E10" s="217">
        <f t="shared" si="1"/>
        <v>98.7</v>
      </c>
      <c r="G10" s="50"/>
      <c r="H10" s="53"/>
      <c r="K10" s="53"/>
    </row>
    <row r="11" spans="1:11" ht="28.5" customHeight="1">
      <c r="A11" s="216" t="s">
        <v>71</v>
      </c>
      <c r="B11" s="51">
        <v>1650</v>
      </c>
      <c r="C11" s="51">
        <v>1010</v>
      </c>
      <c r="D11" s="52">
        <f t="shared" si="0"/>
        <v>-640</v>
      </c>
      <c r="E11" s="217">
        <f t="shared" si="1"/>
        <v>61.2</v>
      </c>
      <c r="G11" s="50"/>
      <c r="H11" s="53"/>
      <c r="K11" s="53"/>
    </row>
    <row r="12" spans="1:11" ht="59.25" customHeight="1">
      <c r="A12" s="216" t="s">
        <v>72</v>
      </c>
      <c r="B12" s="51">
        <v>164</v>
      </c>
      <c r="C12" s="51">
        <v>63</v>
      </c>
      <c r="D12" s="52">
        <f t="shared" si="0"/>
        <v>-101</v>
      </c>
      <c r="E12" s="217">
        <f t="shared" si="1"/>
        <v>38.4</v>
      </c>
      <c r="G12" s="50"/>
      <c r="H12" s="53"/>
      <c r="K12" s="53"/>
    </row>
    <row r="13" spans="1:18" ht="30.75" customHeight="1">
      <c r="A13" s="216" t="s">
        <v>73</v>
      </c>
      <c r="B13" s="51">
        <v>1816</v>
      </c>
      <c r="C13" s="51">
        <v>551</v>
      </c>
      <c r="D13" s="52">
        <f t="shared" si="0"/>
        <v>-1265</v>
      </c>
      <c r="E13" s="217">
        <f t="shared" si="1"/>
        <v>30.3</v>
      </c>
      <c r="G13" s="50"/>
      <c r="H13" s="53"/>
      <c r="K13" s="53"/>
      <c r="R13" s="54"/>
    </row>
    <row r="14" spans="1:18" ht="75" customHeight="1">
      <c r="A14" s="216" t="s">
        <v>74</v>
      </c>
      <c r="B14" s="51">
        <v>1143</v>
      </c>
      <c r="C14" s="51">
        <v>634</v>
      </c>
      <c r="D14" s="52">
        <f t="shared" si="0"/>
        <v>-509</v>
      </c>
      <c r="E14" s="217">
        <f t="shared" si="1"/>
        <v>55.5</v>
      </c>
      <c r="G14" s="50"/>
      <c r="H14" s="53"/>
      <c r="K14" s="53"/>
      <c r="R14" s="54"/>
    </row>
    <row r="15" spans="1:18" ht="33" customHeight="1">
      <c r="A15" s="216" t="s">
        <v>75</v>
      </c>
      <c r="B15" s="51">
        <v>1194</v>
      </c>
      <c r="C15" s="51">
        <v>1107</v>
      </c>
      <c r="D15" s="52">
        <f t="shared" si="0"/>
        <v>-87</v>
      </c>
      <c r="E15" s="217">
        <f t="shared" si="1"/>
        <v>92.7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D4:E4"/>
    <mergeCell ref="B4:B5"/>
    <mergeCell ref="C4:C5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2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1" max="1" width="60.57421875" style="134" customWidth="1"/>
    <col min="2" max="2" width="11.421875" style="134" customWidth="1"/>
    <col min="3" max="3" width="11.57421875" style="135" customWidth="1"/>
    <col min="4" max="4" width="9.28125" style="134" customWidth="1"/>
    <col min="5" max="5" width="12.421875" style="134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s="177" customFormat="1" ht="27" customHeight="1">
      <c r="A1" s="272" t="s">
        <v>126</v>
      </c>
      <c r="B1" s="272"/>
      <c r="C1" s="272"/>
      <c r="D1" s="272"/>
      <c r="E1" s="272"/>
    </row>
    <row r="2" spans="1:5" s="178" customFormat="1" ht="24.75" customHeight="1">
      <c r="A2" s="273" t="s">
        <v>176</v>
      </c>
      <c r="B2" s="273"/>
      <c r="C2" s="273"/>
      <c r="D2" s="273"/>
      <c r="E2" s="273"/>
    </row>
    <row r="3" spans="1:6" ht="19.5" customHeight="1">
      <c r="A3" s="274" t="s">
        <v>0</v>
      </c>
      <c r="B3" s="265" t="s">
        <v>136</v>
      </c>
      <c r="C3" s="265" t="s">
        <v>137</v>
      </c>
      <c r="D3" s="275" t="s">
        <v>2</v>
      </c>
      <c r="E3" s="275"/>
      <c r="F3" s="2"/>
    </row>
    <row r="4" spans="1:6" ht="30" customHeight="1">
      <c r="A4" s="274"/>
      <c r="B4" s="265"/>
      <c r="C4" s="265"/>
      <c r="D4" s="136" t="s">
        <v>3</v>
      </c>
      <c r="E4" s="137" t="s">
        <v>147</v>
      </c>
      <c r="F4" s="2"/>
    </row>
    <row r="5" spans="1:5" ht="25.5" customHeight="1">
      <c r="A5" s="138" t="s">
        <v>142</v>
      </c>
      <c r="B5" s="139">
        <v>81.386</v>
      </c>
      <c r="C5" s="139">
        <v>76.788</v>
      </c>
      <c r="D5" s="155">
        <f>ROUND(C5/B5*100,1)</f>
        <v>94.4</v>
      </c>
      <c r="E5" s="156">
        <f>C5-B5</f>
        <v>-4.597999999999999</v>
      </c>
    </row>
    <row r="6" spans="1:5" s="5" customFormat="1" ht="21.75" customHeight="1">
      <c r="A6" s="140" t="s">
        <v>143</v>
      </c>
      <c r="B6" s="141">
        <v>57.79</v>
      </c>
      <c r="C6" s="141">
        <v>53.955</v>
      </c>
      <c r="D6" s="142">
        <f>ROUND(C6/B6*100,1)</f>
        <v>93.4</v>
      </c>
      <c r="E6" s="143">
        <f>C6-B6</f>
        <v>-3.835000000000001</v>
      </c>
    </row>
    <row r="7" spans="1:9" ht="38.25" customHeight="1">
      <c r="A7" s="144" t="s">
        <v>144</v>
      </c>
      <c r="B7" s="55">
        <v>64.335</v>
      </c>
      <c r="C7" s="55">
        <v>66.129</v>
      </c>
      <c r="D7" s="157">
        <f>ROUND(C7/B7*100,1)</f>
        <v>102.8</v>
      </c>
      <c r="E7" s="157">
        <f>C7-B7</f>
        <v>1.7940000000000111</v>
      </c>
      <c r="F7" s="5"/>
      <c r="G7" s="5"/>
      <c r="H7" s="5"/>
      <c r="I7" s="5"/>
    </row>
    <row r="8" spans="1:9" ht="22.5" customHeight="1">
      <c r="A8" s="145" t="s">
        <v>145</v>
      </c>
      <c r="B8" s="146">
        <v>23.398</v>
      </c>
      <c r="C8" s="146">
        <v>27.446</v>
      </c>
      <c r="D8" s="157">
        <f>ROUND(C8/B8*100,1)</f>
        <v>117.3</v>
      </c>
      <c r="E8" s="157">
        <f>C8-B8</f>
        <v>4.048000000000002</v>
      </c>
      <c r="F8" s="5"/>
      <c r="G8" s="5"/>
      <c r="H8" s="5"/>
      <c r="I8" s="5"/>
    </row>
    <row r="9" spans="1:14" ht="33" customHeight="1">
      <c r="A9" s="145" t="s">
        <v>146</v>
      </c>
      <c r="B9" s="146">
        <f>B8/B7%</f>
        <v>36.36900598430093</v>
      </c>
      <c r="C9" s="146">
        <f>C8/C7%</f>
        <v>41.503727562793934</v>
      </c>
      <c r="D9" s="270" t="s">
        <v>186</v>
      </c>
      <c r="E9" s="271"/>
      <c r="F9" s="208"/>
      <c r="G9" s="3"/>
      <c r="N9" s="2"/>
    </row>
    <row r="10" spans="1:7" s="5" customFormat="1" ht="35.25" customHeight="1">
      <c r="A10" s="167" t="s">
        <v>165</v>
      </c>
      <c r="B10" s="139">
        <v>40.069</v>
      </c>
      <c r="C10" s="139">
        <v>37.766</v>
      </c>
      <c r="D10" s="155">
        <f aca="true" t="shared" si="0" ref="D10:D15">ROUND(C10/B10*100,1)</f>
        <v>94.3</v>
      </c>
      <c r="E10" s="158">
        <f>C10-B10</f>
        <v>-2.3030000000000044</v>
      </c>
      <c r="F10" s="168"/>
      <c r="G10" s="169"/>
    </row>
    <row r="11" spans="1:7" ht="32.25" customHeight="1">
      <c r="A11" s="186" t="s">
        <v>148</v>
      </c>
      <c r="B11" s="154">
        <v>72</v>
      </c>
      <c r="C11" s="154">
        <v>76</v>
      </c>
      <c r="D11" s="159">
        <f t="shared" si="0"/>
        <v>105.6</v>
      </c>
      <c r="E11" s="160" t="s">
        <v>184</v>
      </c>
      <c r="F11" s="4"/>
      <c r="G11" s="3"/>
    </row>
    <row r="12" spans="1:7" ht="38.25" customHeight="1">
      <c r="A12" s="150" t="s">
        <v>163</v>
      </c>
      <c r="B12" s="121">
        <v>1508</v>
      </c>
      <c r="C12" s="121">
        <v>1467</v>
      </c>
      <c r="D12" s="142">
        <f t="shared" si="0"/>
        <v>97.3</v>
      </c>
      <c r="E12" s="143">
        <f>C12-B12</f>
        <v>-41</v>
      </c>
      <c r="F12" s="4"/>
      <c r="G12" s="3"/>
    </row>
    <row r="13" spans="1:9" ht="25.5" customHeight="1">
      <c r="A13" s="148" t="s">
        <v>149</v>
      </c>
      <c r="B13" s="56">
        <v>15.473</v>
      </c>
      <c r="C13" s="56">
        <v>14.264</v>
      </c>
      <c r="D13" s="142">
        <f t="shared" si="0"/>
        <v>92.2</v>
      </c>
      <c r="E13" s="143">
        <f>C13-B13</f>
        <v>-1.2090000000000014</v>
      </c>
      <c r="H13" s="5"/>
      <c r="I13" s="5"/>
    </row>
    <row r="14" spans="1:9" ht="19.5" customHeight="1">
      <c r="A14" s="149" t="s">
        <v>150</v>
      </c>
      <c r="B14" s="55">
        <v>5.205</v>
      </c>
      <c r="C14" s="55">
        <v>5.586</v>
      </c>
      <c r="D14" s="157">
        <f t="shared" si="0"/>
        <v>107.3</v>
      </c>
      <c r="E14" s="157">
        <f>C14-B14</f>
        <v>0.3810000000000002</v>
      </c>
      <c r="H14" s="5"/>
      <c r="I14" s="5"/>
    </row>
    <row r="15" spans="1:6" s="5" customFormat="1" ht="23.25" customHeight="1">
      <c r="A15" s="150" t="s">
        <v>166</v>
      </c>
      <c r="B15" s="121">
        <v>199</v>
      </c>
      <c r="C15" s="121">
        <v>170</v>
      </c>
      <c r="D15" s="142">
        <f t="shared" si="0"/>
        <v>85.4</v>
      </c>
      <c r="E15" s="141" t="s">
        <v>185</v>
      </c>
      <c r="F15" s="123"/>
    </row>
    <row r="16" spans="1:9" ht="33.75" customHeight="1">
      <c r="A16" s="184" t="s">
        <v>151</v>
      </c>
      <c r="B16" s="147">
        <v>25.249</v>
      </c>
      <c r="C16" s="147">
        <v>24.715</v>
      </c>
      <c r="D16" s="159">
        <f aca="true" t="shared" si="1" ref="D16:D21">ROUND(C16/B16*100,1)</f>
        <v>97.9</v>
      </c>
      <c r="E16" s="159">
        <f aca="true" t="shared" si="2" ref="E16:E21">C16-B16</f>
        <v>-0.5339999999999989</v>
      </c>
      <c r="F16" s="5"/>
      <c r="H16" s="5"/>
      <c r="I16" s="5"/>
    </row>
    <row r="17" spans="1:9" ht="36" customHeight="1">
      <c r="A17" s="150" t="s">
        <v>152</v>
      </c>
      <c r="B17" s="56">
        <v>245.275</v>
      </c>
      <c r="C17" s="56">
        <v>253.974</v>
      </c>
      <c r="D17" s="161">
        <f t="shared" si="1"/>
        <v>103.5</v>
      </c>
      <c r="E17" s="162">
        <f t="shared" si="2"/>
        <v>8.698999999999984</v>
      </c>
      <c r="F17" s="6"/>
      <c r="H17" s="5"/>
      <c r="I17" s="5"/>
    </row>
    <row r="18" spans="1:6" s="5" customFormat="1" ht="22.5" customHeight="1">
      <c r="A18" s="150" t="s">
        <v>153</v>
      </c>
      <c r="B18" s="56">
        <v>57.708</v>
      </c>
      <c r="C18" s="56">
        <v>54.495</v>
      </c>
      <c r="D18" s="163">
        <f t="shared" si="1"/>
        <v>94.4</v>
      </c>
      <c r="E18" s="143">
        <f t="shared" si="2"/>
        <v>-3.213000000000001</v>
      </c>
      <c r="F18" s="123"/>
    </row>
    <row r="19" spans="1:6" s="5" customFormat="1" ht="34.5" customHeight="1">
      <c r="A19" s="152" t="s">
        <v>154</v>
      </c>
      <c r="B19" s="56">
        <v>15.551</v>
      </c>
      <c r="C19" s="56">
        <v>16.31</v>
      </c>
      <c r="D19" s="164">
        <f t="shared" si="1"/>
        <v>104.9</v>
      </c>
      <c r="E19" s="165">
        <f t="shared" si="2"/>
        <v>0.7589999999999986</v>
      </c>
      <c r="F19" s="123"/>
    </row>
    <row r="20" spans="1:6" ht="22.5" customHeight="1">
      <c r="A20" s="151" t="s">
        <v>155</v>
      </c>
      <c r="B20" s="139">
        <v>86.663</v>
      </c>
      <c r="C20" s="139">
        <v>90.287</v>
      </c>
      <c r="D20" s="155">
        <f t="shared" si="1"/>
        <v>104.2</v>
      </c>
      <c r="E20" s="156">
        <f t="shared" si="2"/>
        <v>3.6240000000000094</v>
      </c>
      <c r="F20" s="6"/>
    </row>
    <row r="21" spans="1:5" s="5" customFormat="1" ht="21.75" customHeight="1">
      <c r="A21" s="187" t="s">
        <v>156</v>
      </c>
      <c r="B21" s="153">
        <v>83.815</v>
      </c>
      <c r="C21" s="153">
        <v>86.818</v>
      </c>
      <c r="D21" s="142">
        <f t="shared" si="1"/>
        <v>103.6</v>
      </c>
      <c r="E21" s="143">
        <f t="shared" si="2"/>
        <v>3.003</v>
      </c>
    </row>
    <row r="22" spans="1:5" ht="21.75" customHeight="1">
      <c r="A22" s="266" t="s">
        <v>180</v>
      </c>
      <c r="B22" s="267"/>
      <c r="C22" s="267"/>
      <c r="D22" s="267"/>
      <c r="E22" s="268"/>
    </row>
    <row r="23" spans="1:5" ht="18" customHeight="1">
      <c r="A23" s="265" t="s">
        <v>0</v>
      </c>
      <c r="B23" s="269" t="s">
        <v>169</v>
      </c>
      <c r="C23" s="269" t="s">
        <v>167</v>
      </c>
      <c r="D23" s="270" t="s">
        <v>2</v>
      </c>
      <c r="E23" s="271"/>
    </row>
    <row r="24" spans="1:9" ht="33" customHeight="1">
      <c r="A24" s="265"/>
      <c r="B24" s="269"/>
      <c r="C24" s="269"/>
      <c r="D24" s="136" t="s">
        <v>3</v>
      </c>
      <c r="E24" s="137" t="s">
        <v>157</v>
      </c>
      <c r="H24" s="5"/>
      <c r="I24" s="5"/>
    </row>
    <row r="25" spans="1:9" ht="28.5" customHeight="1">
      <c r="A25" s="144" t="s">
        <v>158</v>
      </c>
      <c r="B25" s="55">
        <v>22.833</v>
      </c>
      <c r="C25" s="55">
        <v>21.957</v>
      </c>
      <c r="D25" s="157">
        <f aca="true" t="shared" si="3" ref="D25:D30">ROUND(C25/B25*100,1)</f>
        <v>96.2</v>
      </c>
      <c r="E25" s="166">
        <f>C25-B25</f>
        <v>-0.8759999999999977</v>
      </c>
      <c r="H25" s="5"/>
      <c r="I25" s="5"/>
    </row>
    <row r="26" spans="1:9" ht="28.5" customHeight="1">
      <c r="A26" s="144" t="s">
        <v>159</v>
      </c>
      <c r="B26" s="55">
        <v>18.607</v>
      </c>
      <c r="C26" s="55">
        <v>18.233</v>
      </c>
      <c r="D26" s="157">
        <f t="shared" si="3"/>
        <v>98</v>
      </c>
      <c r="E26" s="166">
        <f>C26-B26</f>
        <v>-0.3739999999999988</v>
      </c>
      <c r="H26" s="5"/>
      <c r="I26" s="5"/>
    </row>
    <row r="27" spans="1:9" ht="28.5" customHeight="1">
      <c r="A27" s="144" t="s">
        <v>181</v>
      </c>
      <c r="B27" s="182">
        <v>2267.17</v>
      </c>
      <c r="C27" s="182">
        <v>2689.4</v>
      </c>
      <c r="D27" s="157">
        <f t="shared" si="3"/>
        <v>118.6</v>
      </c>
      <c r="E27" s="166" t="s">
        <v>182</v>
      </c>
      <c r="F27" s="183"/>
      <c r="H27" s="5"/>
      <c r="I27" s="5"/>
    </row>
    <row r="28" spans="1:9" ht="28.5" customHeight="1">
      <c r="A28" s="144" t="s">
        <v>160</v>
      </c>
      <c r="B28" s="55">
        <v>3.469</v>
      </c>
      <c r="C28" s="55">
        <v>3.355</v>
      </c>
      <c r="D28" s="157">
        <f t="shared" si="3"/>
        <v>96.7</v>
      </c>
      <c r="E28" s="166">
        <f>C28-B28</f>
        <v>-0.11399999999999988</v>
      </c>
      <c r="H28" s="5"/>
      <c r="I28" s="5"/>
    </row>
    <row r="29" spans="1:9" ht="31.5" customHeight="1">
      <c r="A29" s="144" t="s">
        <v>164</v>
      </c>
      <c r="B29" s="55">
        <v>2.816</v>
      </c>
      <c r="C29" s="55">
        <v>1.76</v>
      </c>
      <c r="D29" s="157">
        <f t="shared" si="3"/>
        <v>62.5</v>
      </c>
      <c r="E29" s="166">
        <f>C29-B29</f>
        <v>-1.0559999999999998</v>
      </c>
      <c r="H29" s="5"/>
      <c r="I29" s="5"/>
    </row>
    <row r="30" spans="1:9" ht="28.5" customHeight="1">
      <c r="A30" s="144" t="s">
        <v>161</v>
      </c>
      <c r="B30" s="182">
        <v>4352</v>
      </c>
      <c r="C30" s="182">
        <v>5545</v>
      </c>
      <c r="D30" s="157">
        <f t="shared" si="3"/>
        <v>127.4</v>
      </c>
      <c r="E30" s="166" t="s">
        <v>183</v>
      </c>
      <c r="F30" s="183"/>
      <c r="H30" s="5"/>
      <c r="I30" s="5"/>
    </row>
    <row r="31" spans="1:9" ht="28.5" customHeight="1">
      <c r="A31" s="144" t="s">
        <v>162</v>
      </c>
      <c r="B31" s="182">
        <v>7</v>
      </c>
      <c r="C31" s="182">
        <v>7</v>
      </c>
      <c r="D31" s="276">
        <v>0</v>
      </c>
      <c r="E31" s="277"/>
      <c r="H31" s="5"/>
      <c r="I31" s="5"/>
    </row>
    <row r="32" spans="1:5" ht="15.75">
      <c r="A32" s="264"/>
      <c r="B32" s="264"/>
      <c r="C32" s="264"/>
      <c r="D32" s="264"/>
      <c r="E32" s="264"/>
    </row>
  </sheetData>
  <sheetProtection/>
  <mergeCells count="14">
    <mergeCell ref="A1:E1"/>
    <mergeCell ref="A2:E2"/>
    <mergeCell ref="A3:A4"/>
    <mergeCell ref="D3:E3"/>
    <mergeCell ref="D9:E9"/>
    <mergeCell ref="D31:E31"/>
    <mergeCell ref="A32:E32"/>
    <mergeCell ref="B3:B4"/>
    <mergeCell ref="C3:C4"/>
    <mergeCell ref="A22:E22"/>
    <mergeCell ref="A23:A24"/>
    <mergeCell ref="B23:B24"/>
    <mergeCell ref="C23:C24"/>
    <mergeCell ref="D23:E23"/>
  </mergeCells>
  <printOptions horizontalCentered="1"/>
  <pageMargins left="0.3937007874015748" right="0" top="0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S121"/>
  <sheetViews>
    <sheetView view="pageBreakPreview" zoomScale="89" zoomScaleNormal="75" zoomScaleSheetLayoutView="89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37" sqref="A37:IV55"/>
    </sheetView>
  </sheetViews>
  <sheetFormatPr defaultColWidth="9.140625" defaultRowHeight="15"/>
  <cols>
    <col min="1" max="1" width="18.7109375" style="10" customWidth="1"/>
    <col min="2" max="3" width="10.00390625" style="10" customWidth="1"/>
    <col min="4" max="4" width="8.57421875" style="10" customWidth="1"/>
    <col min="5" max="5" width="9.28125" style="10" customWidth="1"/>
    <col min="6" max="6" width="9.8515625" style="10" customWidth="1"/>
    <col min="7" max="7" width="8.8515625" style="10" customWidth="1"/>
    <col min="8" max="8" width="7.57421875" style="10" customWidth="1"/>
    <col min="9" max="9" width="8.7109375" style="10" customWidth="1"/>
    <col min="10" max="11" width="10.00390625" style="10" customWidth="1"/>
    <col min="12" max="12" width="7.421875" style="10" customWidth="1"/>
    <col min="13" max="13" width="8.7109375" style="10" customWidth="1"/>
    <col min="14" max="15" width="10.00390625" style="10" customWidth="1"/>
    <col min="16" max="16" width="8.140625" style="10" customWidth="1"/>
    <col min="17" max="17" width="6.57421875" style="10" customWidth="1"/>
    <col min="18" max="19" width="8.28125" style="10" customWidth="1"/>
    <col min="20" max="20" width="7.421875" style="10" customWidth="1"/>
    <col min="21" max="21" width="8.57421875" style="10" customWidth="1"/>
    <col min="22" max="22" width="10.57421875" style="10" customWidth="1"/>
    <col min="23" max="23" width="9.57421875" style="10" customWidth="1"/>
    <col min="24" max="24" width="6.421875" style="10" customWidth="1"/>
    <col min="25" max="25" width="8.421875" style="10" customWidth="1"/>
    <col min="26" max="27" width="8.8515625" style="10" customWidth="1"/>
    <col min="28" max="28" width="7.8515625" style="10" customWidth="1"/>
    <col min="29" max="29" width="8.28125" style="10" customWidth="1"/>
    <col min="30" max="30" width="8.421875" style="10" customWidth="1"/>
    <col min="31" max="31" width="8.8515625" style="10" customWidth="1"/>
    <col min="32" max="32" width="6.7109375" style="10" customWidth="1"/>
    <col min="33" max="33" width="8.8515625" style="10" customWidth="1"/>
    <col min="34" max="34" width="8.57421875" style="10" customWidth="1"/>
    <col min="35" max="35" width="9.421875" style="10" customWidth="1"/>
    <col min="36" max="37" width="7.28125" style="10" customWidth="1"/>
    <col min="38" max="38" width="10.00390625" style="10" customWidth="1"/>
    <col min="39" max="39" width="10.7109375" style="10" customWidth="1"/>
    <col min="40" max="40" width="7.421875" style="10" customWidth="1"/>
    <col min="41" max="41" width="7.7109375" style="10" customWidth="1"/>
    <col min="42" max="42" width="10.28125" style="10" customWidth="1"/>
    <col min="43" max="43" width="9.7109375" style="10" customWidth="1"/>
    <col min="44" max="44" width="6.7109375" style="10" customWidth="1"/>
    <col min="45" max="45" width="8.140625" style="10" customWidth="1"/>
    <col min="46" max="46" width="9.140625" style="10" customWidth="1"/>
    <col min="47" max="47" width="9.00390625" style="10" customWidth="1"/>
    <col min="48" max="48" width="6.57421875" style="10" customWidth="1"/>
    <col min="49" max="49" width="8.28125" style="10" customWidth="1"/>
    <col min="50" max="50" width="8.7109375" style="10" customWidth="1"/>
    <col min="51" max="51" width="9.421875" style="10" customWidth="1"/>
    <col min="52" max="52" width="7.00390625" style="10" customWidth="1"/>
    <col min="53" max="53" width="9.00390625" style="10" customWidth="1"/>
    <col min="54" max="56" width="9.57421875" style="10" customWidth="1"/>
    <col min="57" max="57" width="9.140625" style="10" customWidth="1"/>
    <col min="58" max="58" width="8.421875" style="10" customWidth="1"/>
    <col min="59" max="60" width="10.28125" style="10" customWidth="1"/>
    <col min="61" max="61" width="8.8515625" style="10" customWidth="1"/>
    <col min="62" max="62" width="7.8515625" style="10" customWidth="1"/>
    <col min="63" max="63" width="8.421875" style="10" customWidth="1"/>
    <col min="64" max="64" width="7.8515625" style="10" customWidth="1"/>
    <col min="65" max="65" width="7.421875" style="10" customWidth="1"/>
    <col min="66" max="66" width="7.8515625" style="10" customWidth="1"/>
    <col min="67" max="67" width="7.00390625" style="10" customWidth="1"/>
    <col min="68" max="68" width="9.00390625" style="10" customWidth="1"/>
    <col min="69" max="16384" width="9.140625" style="10" customWidth="1"/>
  </cols>
  <sheetData>
    <row r="1" spans="1:57" ht="21.75" customHeight="1">
      <c r="A1" s="7"/>
      <c r="B1" s="308" t="s">
        <v>135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9"/>
      <c r="AN1" s="9"/>
      <c r="AO1" s="9"/>
      <c r="AP1" s="9"/>
      <c r="AQ1" s="9"/>
      <c r="AR1" s="9"/>
      <c r="AT1" s="11"/>
      <c r="AV1" s="11"/>
      <c r="AW1" s="11"/>
      <c r="AY1" s="12"/>
      <c r="BD1" s="12"/>
      <c r="BE1" s="12"/>
    </row>
    <row r="2" spans="1:68" s="133" customFormat="1" ht="27.75" customHeight="1">
      <c r="A2" s="128"/>
      <c r="B2" s="309" t="s">
        <v>177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30"/>
      <c r="AM2" s="131" t="s">
        <v>5</v>
      </c>
      <c r="AN2" s="130"/>
      <c r="AO2" s="130"/>
      <c r="AP2" s="130"/>
      <c r="AQ2" s="130"/>
      <c r="AR2" s="130"/>
      <c r="AS2" s="130"/>
      <c r="AT2" s="14"/>
      <c r="AU2" s="14"/>
      <c r="AV2" s="14"/>
      <c r="AW2" s="14"/>
      <c r="AX2" s="14"/>
      <c r="AY2" s="132"/>
      <c r="BB2" s="132"/>
      <c r="BE2" s="10"/>
      <c r="BF2" s="10"/>
      <c r="BG2" s="10"/>
      <c r="BH2" s="12"/>
      <c r="BI2" s="290" t="s">
        <v>5</v>
      </c>
      <c r="BJ2" s="290"/>
      <c r="BK2" s="290"/>
      <c r="BL2" s="10"/>
      <c r="BN2" s="290" t="s">
        <v>5</v>
      </c>
      <c r="BO2" s="290"/>
      <c r="BP2" s="290"/>
    </row>
    <row r="3" spans="1:68" s="127" customFormat="1" ht="20.25" customHeight="1">
      <c r="A3" s="302"/>
      <c r="B3" s="294" t="s">
        <v>6</v>
      </c>
      <c r="C3" s="294"/>
      <c r="D3" s="294"/>
      <c r="E3" s="294"/>
      <c r="F3" s="278" t="s">
        <v>7</v>
      </c>
      <c r="G3" s="279"/>
      <c r="H3" s="279"/>
      <c r="I3" s="291"/>
      <c r="J3" s="278" t="s">
        <v>8</v>
      </c>
      <c r="K3" s="279"/>
      <c r="L3" s="279"/>
      <c r="M3" s="291"/>
      <c r="N3" s="278" t="s">
        <v>140</v>
      </c>
      <c r="O3" s="279"/>
      <c r="P3" s="279"/>
      <c r="Q3" s="291"/>
      <c r="R3" s="278" t="s">
        <v>9</v>
      </c>
      <c r="S3" s="279"/>
      <c r="T3" s="279"/>
      <c r="U3" s="291"/>
      <c r="V3" s="278" t="s">
        <v>10</v>
      </c>
      <c r="W3" s="279"/>
      <c r="X3" s="279"/>
      <c r="Y3" s="291"/>
      <c r="Z3" s="296" t="s">
        <v>138</v>
      </c>
      <c r="AA3" s="297"/>
      <c r="AB3" s="297"/>
      <c r="AC3" s="297"/>
      <c r="AD3" s="297"/>
      <c r="AE3" s="297"/>
      <c r="AF3" s="297"/>
      <c r="AG3" s="298"/>
      <c r="AH3" s="278" t="s">
        <v>12</v>
      </c>
      <c r="AI3" s="279"/>
      <c r="AJ3" s="279"/>
      <c r="AK3" s="291"/>
      <c r="AL3" s="299" t="s">
        <v>13</v>
      </c>
      <c r="AM3" s="299"/>
      <c r="AN3" s="299"/>
      <c r="AO3" s="299"/>
      <c r="AP3" s="294" t="s">
        <v>14</v>
      </c>
      <c r="AQ3" s="294"/>
      <c r="AR3" s="294"/>
      <c r="AS3" s="294"/>
      <c r="AT3" s="278" t="s">
        <v>15</v>
      </c>
      <c r="AU3" s="279"/>
      <c r="AV3" s="279"/>
      <c r="AW3" s="291"/>
      <c r="AX3" s="294" t="s">
        <v>16</v>
      </c>
      <c r="AY3" s="294"/>
      <c r="AZ3" s="294"/>
      <c r="BA3" s="294"/>
      <c r="BB3" s="278" t="s">
        <v>178</v>
      </c>
      <c r="BC3" s="279"/>
      <c r="BD3" s="291"/>
      <c r="BE3" s="278" t="s">
        <v>170</v>
      </c>
      <c r="BF3" s="279"/>
      <c r="BG3" s="279"/>
      <c r="BH3" s="279"/>
      <c r="BI3" s="279"/>
      <c r="BJ3" s="279"/>
      <c r="BK3" s="279"/>
      <c r="BL3" s="291"/>
      <c r="BM3" s="278" t="s">
        <v>175</v>
      </c>
      <c r="BN3" s="279"/>
      <c r="BO3" s="279"/>
      <c r="BP3" s="279"/>
    </row>
    <row r="4" spans="1:68" s="127" customFormat="1" ht="38.25" customHeight="1">
      <c r="A4" s="303"/>
      <c r="B4" s="294"/>
      <c r="C4" s="294"/>
      <c r="D4" s="294"/>
      <c r="E4" s="294"/>
      <c r="F4" s="280"/>
      <c r="G4" s="281"/>
      <c r="H4" s="281"/>
      <c r="I4" s="292"/>
      <c r="J4" s="280"/>
      <c r="K4" s="281"/>
      <c r="L4" s="281"/>
      <c r="M4" s="292"/>
      <c r="N4" s="280"/>
      <c r="O4" s="281"/>
      <c r="P4" s="281"/>
      <c r="Q4" s="292"/>
      <c r="R4" s="280"/>
      <c r="S4" s="281"/>
      <c r="T4" s="281"/>
      <c r="U4" s="292"/>
      <c r="V4" s="280"/>
      <c r="W4" s="281"/>
      <c r="X4" s="281"/>
      <c r="Y4" s="292"/>
      <c r="Z4" s="293" t="s">
        <v>139</v>
      </c>
      <c r="AA4" s="300"/>
      <c r="AB4" s="300"/>
      <c r="AC4" s="300"/>
      <c r="AD4" s="280" t="s">
        <v>11</v>
      </c>
      <c r="AE4" s="281"/>
      <c r="AF4" s="281"/>
      <c r="AG4" s="292"/>
      <c r="AH4" s="280"/>
      <c r="AI4" s="281"/>
      <c r="AJ4" s="281"/>
      <c r="AK4" s="292"/>
      <c r="AL4" s="299"/>
      <c r="AM4" s="299"/>
      <c r="AN4" s="299"/>
      <c r="AO4" s="299"/>
      <c r="AP4" s="294"/>
      <c r="AQ4" s="294"/>
      <c r="AR4" s="294"/>
      <c r="AS4" s="294"/>
      <c r="AT4" s="280"/>
      <c r="AU4" s="281"/>
      <c r="AV4" s="281"/>
      <c r="AW4" s="292"/>
      <c r="AX4" s="294"/>
      <c r="AY4" s="294"/>
      <c r="AZ4" s="294"/>
      <c r="BA4" s="294"/>
      <c r="BB4" s="280"/>
      <c r="BC4" s="281"/>
      <c r="BD4" s="292"/>
      <c r="BE4" s="282"/>
      <c r="BF4" s="283"/>
      <c r="BG4" s="283"/>
      <c r="BH4" s="283"/>
      <c r="BI4" s="283"/>
      <c r="BJ4" s="283"/>
      <c r="BK4" s="283"/>
      <c r="BL4" s="293"/>
      <c r="BM4" s="280"/>
      <c r="BN4" s="281"/>
      <c r="BO4" s="281"/>
      <c r="BP4" s="281"/>
    </row>
    <row r="5" spans="1:68" s="127" customFormat="1" ht="15" customHeight="1">
      <c r="A5" s="303"/>
      <c r="B5" s="305"/>
      <c r="C5" s="305"/>
      <c r="D5" s="305"/>
      <c r="E5" s="305"/>
      <c r="F5" s="280"/>
      <c r="G5" s="281"/>
      <c r="H5" s="281"/>
      <c r="I5" s="292"/>
      <c r="J5" s="282"/>
      <c r="K5" s="283"/>
      <c r="L5" s="283"/>
      <c r="M5" s="293"/>
      <c r="N5" s="282"/>
      <c r="O5" s="283"/>
      <c r="P5" s="283"/>
      <c r="Q5" s="293"/>
      <c r="R5" s="282"/>
      <c r="S5" s="283"/>
      <c r="T5" s="283"/>
      <c r="U5" s="293"/>
      <c r="V5" s="282"/>
      <c r="W5" s="283"/>
      <c r="X5" s="283"/>
      <c r="Y5" s="293"/>
      <c r="Z5" s="298"/>
      <c r="AA5" s="294"/>
      <c r="AB5" s="294"/>
      <c r="AC5" s="294"/>
      <c r="AD5" s="282"/>
      <c r="AE5" s="283"/>
      <c r="AF5" s="283"/>
      <c r="AG5" s="293"/>
      <c r="AH5" s="282"/>
      <c r="AI5" s="283"/>
      <c r="AJ5" s="283"/>
      <c r="AK5" s="293"/>
      <c r="AL5" s="299"/>
      <c r="AM5" s="299"/>
      <c r="AN5" s="299"/>
      <c r="AO5" s="299"/>
      <c r="AP5" s="294"/>
      <c r="AQ5" s="294"/>
      <c r="AR5" s="294"/>
      <c r="AS5" s="294"/>
      <c r="AT5" s="282"/>
      <c r="AU5" s="283"/>
      <c r="AV5" s="283"/>
      <c r="AW5" s="293"/>
      <c r="AX5" s="294"/>
      <c r="AY5" s="294"/>
      <c r="AZ5" s="294"/>
      <c r="BA5" s="294"/>
      <c r="BB5" s="282"/>
      <c r="BC5" s="283"/>
      <c r="BD5" s="293"/>
      <c r="BE5" s="296" t="s">
        <v>171</v>
      </c>
      <c r="BF5" s="297"/>
      <c r="BG5" s="297"/>
      <c r="BH5" s="298"/>
      <c r="BI5" s="294" t="s">
        <v>172</v>
      </c>
      <c r="BJ5" s="294"/>
      <c r="BK5" s="294"/>
      <c r="BL5" s="294"/>
      <c r="BM5" s="282"/>
      <c r="BN5" s="283"/>
      <c r="BO5" s="283"/>
      <c r="BP5" s="283"/>
    </row>
    <row r="6" spans="1:68" ht="30" customHeight="1">
      <c r="A6" s="303"/>
      <c r="B6" s="284">
        <v>2017</v>
      </c>
      <c r="C6" s="285">
        <v>2018</v>
      </c>
      <c r="D6" s="289" t="s">
        <v>17</v>
      </c>
      <c r="E6" s="289"/>
      <c r="F6" s="284">
        <v>2017</v>
      </c>
      <c r="G6" s="285">
        <v>2018</v>
      </c>
      <c r="H6" s="289" t="s">
        <v>17</v>
      </c>
      <c r="I6" s="289"/>
      <c r="J6" s="284">
        <v>2017</v>
      </c>
      <c r="K6" s="285">
        <v>2018</v>
      </c>
      <c r="L6" s="306" t="s">
        <v>17</v>
      </c>
      <c r="M6" s="307"/>
      <c r="N6" s="284">
        <v>2017</v>
      </c>
      <c r="O6" s="285">
        <v>2018</v>
      </c>
      <c r="P6" s="289" t="s">
        <v>17</v>
      </c>
      <c r="Q6" s="289"/>
      <c r="R6" s="284">
        <v>2017</v>
      </c>
      <c r="S6" s="285">
        <v>2018</v>
      </c>
      <c r="T6" s="301" t="s">
        <v>17</v>
      </c>
      <c r="U6" s="301"/>
      <c r="V6" s="284">
        <v>2017</v>
      </c>
      <c r="W6" s="285">
        <v>2018</v>
      </c>
      <c r="X6" s="289" t="s">
        <v>17</v>
      </c>
      <c r="Y6" s="289"/>
      <c r="Z6" s="284">
        <v>2017</v>
      </c>
      <c r="AA6" s="285">
        <v>2018</v>
      </c>
      <c r="AB6" s="289" t="s">
        <v>17</v>
      </c>
      <c r="AC6" s="289"/>
      <c r="AD6" s="284">
        <v>2017</v>
      </c>
      <c r="AE6" s="285">
        <v>2018</v>
      </c>
      <c r="AF6" s="289" t="s">
        <v>17</v>
      </c>
      <c r="AG6" s="289"/>
      <c r="AH6" s="284">
        <v>2017</v>
      </c>
      <c r="AI6" s="285">
        <v>2018</v>
      </c>
      <c r="AJ6" s="289" t="s">
        <v>17</v>
      </c>
      <c r="AK6" s="289"/>
      <c r="AL6" s="284">
        <v>2017</v>
      </c>
      <c r="AM6" s="285">
        <v>2018</v>
      </c>
      <c r="AN6" s="289" t="s">
        <v>17</v>
      </c>
      <c r="AO6" s="289"/>
      <c r="AP6" s="289" t="s">
        <v>18</v>
      </c>
      <c r="AQ6" s="289"/>
      <c r="AR6" s="289" t="s">
        <v>17</v>
      </c>
      <c r="AS6" s="289"/>
      <c r="AT6" s="284">
        <v>2017</v>
      </c>
      <c r="AU6" s="285">
        <v>2018</v>
      </c>
      <c r="AV6" s="289" t="s">
        <v>17</v>
      </c>
      <c r="AW6" s="289"/>
      <c r="AX6" s="284">
        <v>2017</v>
      </c>
      <c r="AY6" s="285">
        <v>2018</v>
      </c>
      <c r="AZ6" s="289" t="s">
        <v>17</v>
      </c>
      <c r="BA6" s="289"/>
      <c r="BB6" s="284">
        <v>2017</v>
      </c>
      <c r="BC6" s="285">
        <v>2018</v>
      </c>
      <c r="BD6" s="295" t="s">
        <v>19</v>
      </c>
      <c r="BE6" s="284">
        <v>2017</v>
      </c>
      <c r="BF6" s="285">
        <v>2018</v>
      </c>
      <c r="BG6" s="289" t="s">
        <v>17</v>
      </c>
      <c r="BH6" s="289"/>
      <c r="BI6" s="284">
        <v>2017</v>
      </c>
      <c r="BJ6" s="285">
        <v>2018</v>
      </c>
      <c r="BK6" s="287" t="s">
        <v>17</v>
      </c>
      <c r="BL6" s="288"/>
      <c r="BM6" s="284">
        <v>2017</v>
      </c>
      <c r="BN6" s="285">
        <v>2018</v>
      </c>
      <c r="BO6" s="289" t="s">
        <v>17</v>
      </c>
      <c r="BP6" s="289"/>
    </row>
    <row r="7" spans="1:68" s="18" customFormat="1" ht="18.75" customHeight="1">
      <c r="A7" s="304"/>
      <c r="B7" s="284"/>
      <c r="C7" s="286"/>
      <c r="D7" s="15" t="s">
        <v>3</v>
      </c>
      <c r="E7" s="15" t="s">
        <v>19</v>
      </c>
      <c r="F7" s="284"/>
      <c r="G7" s="286"/>
      <c r="H7" s="15" t="s">
        <v>3</v>
      </c>
      <c r="I7" s="15" t="s">
        <v>19</v>
      </c>
      <c r="J7" s="284"/>
      <c r="K7" s="286"/>
      <c r="L7" s="15" t="s">
        <v>3</v>
      </c>
      <c r="M7" s="15" t="s">
        <v>19</v>
      </c>
      <c r="N7" s="284"/>
      <c r="O7" s="286"/>
      <c r="P7" s="15" t="s">
        <v>3</v>
      </c>
      <c r="Q7" s="15" t="s">
        <v>19</v>
      </c>
      <c r="R7" s="284"/>
      <c r="S7" s="286"/>
      <c r="T7" s="16" t="s">
        <v>3</v>
      </c>
      <c r="U7" s="16" t="s">
        <v>19</v>
      </c>
      <c r="V7" s="284"/>
      <c r="W7" s="286"/>
      <c r="X7" s="15" t="s">
        <v>3</v>
      </c>
      <c r="Y7" s="15" t="s">
        <v>19</v>
      </c>
      <c r="Z7" s="284"/>
      <c r="AA7" s="286"/>
      <c r="AB7" s="15" t="s">
        <v>3</v>
      </c>
      <c r="AC7" s="15" t="s">
        <v>19</v>
      </c>
      <c r="AD7" s="284"/>
      <c r="AE7" s="286"/>
      <c r="AF7" s="15" t="s">
        <v>3</v>
      </c>
      <c r="AG7" s="15" t="s">
        <v>19</v>
      </c>
      <c r="AH7" s="284"/>
      <c r="AI7" s="286"/>
      <c r="AJ7" s="15" t="s">
        <v>3</v>
      </c>
      <c r="AK7" s="15" t="s">
        <v>19</v>
      </c>
      <c r="AL7" s="284"/>
      <c r="AM7" s="286"/>
      <c r="AN7" s="15" t="s">
        <v>3</v>
      </c>
      <c r="AO7" s="15" t="s">
        <v>19</v>
      </c>
      <c r="AP7" s="17">
        <v>2017</v>
      </c>
      <c r="AQ7" s="17">
        <v>2018</v>
      </c>
      <c r="AR7" s="15" t="s">
        <v>3</v>
      </c>
      <c r="AS7" s="15" t="s">
        <v>19</v>
      </c>
      <c r="AT7" s="284"/>
      <c r="AU7" s="286"/>
      <c r="AV7" s="15" t="s">
        <v>3</v>
      </c>
      <c r="AW7" s="15" t="s">
        <v>19</v>
      </c>
      <c r="AX7" s="284"/>
      <c r="AY7" s="286"/>
      <c r="AZ7" s="15" t="s">
        <v>3</v>
      </c>
      <c r="BA7" s="15" t="s">
        <v>19</v>
      </c>
      <c r="BB7" s="284"/>
      <c r="BC7" s="286"/>
      <c r="BD7" s="295"/>
      <c r="BE7" s="284"/>
      <c r="BF7" s="286"/>
      <c r="BG7" s="15" t="s">
        <v>3</v>
      </c>
      <c r="BH7" s="15" t="s">
        <v>19</v>
      </c>
      <c r="BI7" s="284"/>
      <c r="BJ7" s="286"/>
      <c r="BK7" s="17" t="s">
        <v>3</v>
      </c>
      <c r="BL7" s="17" t="s">
        <v>19</v>
      </c>
      <c r="BM7" s="284"/>
      <c r="BN7" s="286"/>
      <c r="BO7" s="15" t="s">
        <v>3</v>
      </c>
      <c r="BP7" s="15" t="s">
        <v>19</v>
      </c>
    </row>
    <row r="8" spans="1:68" ht="12.75" customHeight="1">
      <c r="A8" s="19" t="s">
        <v>20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  <c r="AC8" s="19">
        <v>28</v>
      </c>
      <c r="AD8" s="19">
        <v>29</v>
      </c>
      <c r="AE8" s="19">
        <v>30</v>
      </c>
      <c r="AF8" s="19">
        <v>31</v>
      </c>
      <c r="AG8" s="19">
        <v>32</v>
      </c>
      <c r="AH8" s="19">
        <v>33</v>
      </c>
      <c r="AI8" s="19">
        <v>34</v>
      </c>
      <c r="AJ8" s="19">
        <v>35</v>
      </c>
      <c r="AK8" s="19">
        <v>36</v>
      </c>
      <c r="AL8" s="19">
        <v>37</v>
      </c>
      <c r="AM8" s="19">
        <v>38</v>
      </c>
      <c r="AN8" s="19">
        <v>39</v>
      </c>
      <c r="AO8" s="19">
        <v>40</v>
      </c>
      <c r="AP8" s="19">
        <v>41</v>
      </c>
      <c r="AQ8" s="19">
        <v>42</v>
      </c>
      <c r="AR8" s="19">
        <v>43</v>
      </c>
      <c r="AS8" s="19">
        <v>44</v>
      </c>
      <c r="AT8" s="19">
        <v>45</v>
      </c>
      <c r="AU8" s="19">
        <v>46</v>
      </c>
      <c r="AV8" s="19">
        <v>47</v>
      </c>
      <c r="AW8" s="19">
        <v>48</v>
      </c>
      <c r="AX8" s="19">
        <v>49</v>
      </c>
      <c r="AY8" s="19">
        <v>50</v>
      </c>
      <c r="AZ8" s="19">
        <v>51</v>
      </c>
      <c r="BA8" s="19">
        <v>52</v>
      </c>
      <c r="BB8" s="19">
        <v>53</v>
      </c>
      <c r="BC8" s="19">
        <v>54</v>
      </c>
      <c r="BD8" s="19">
        <v>55</v>
      </c>
      <c r="BE8" s="19">
        <v>56</v>
      </c>
      <c r="BF8" s="19">
        <v>57</v>
      </c>
      <c r="BG8" s="19">
        <v>58</v>
      </c>
      <c r="BH8" s="19">
        <v>59</v>
      </c>
      <c r="BI8" s="19">
        <v>60</v>
      </c>
      <c r="BJ8" s="19">
        <v>61</v>
      </c>
      <c r="BK8" s="19">
        <v>62</v>
      </c>
      <c r="BL8" s="19">
        <v>63</v>
      </c>
      <c r="BM8" s="19">
        <v>64</v>
      </c>
      <c r="BN8" s="19">
        <v>65</v>
      </c>
      <c r="BO8" s="19">
        <v>66</v>
      </c>
      <c r="BP8" s="19">
        <v>67</v>
      </c>
    </row>
    <row r="9" spans="1:68" s="27" customFormat="1" ht="27" customHeight="1">
      <c r="A9" s="20" t="s">
        <v>127</v>
      </c>
      <c r="B9" s="21">
        <f>SUM(B10:B35)</f>
        <v>81386</v>
      </c>
      <c r="C9" s="21">
        <f>SUM(C10:C35)</f>
        <v>76788</v>
      </c>
      <c r="D9" s="22">
        <f aca="true" t="shared" si="0" ref="D9:D31">C9/B9*100</f>
        <v>94.35037967217949</v>
      </c>
      <c r="E9" s="21">
        <f aca="true" t="shared" si="1" ref="E9:E31">C9-B9</f>
        <v>-4598</v>
      </c>
      <c r="F9" s="21">
        <f>SUM(F10:F35)</f>
        <v>57790</v>
      </c>
      <c r="G9" s="21">
        <f>SUM(G10:G35)</f>
        <v>53955</v>
      </c>
      <c r="H9" s="22">
        <f aca="true" t="shared" si="2" ref="H9:H31">G9/F9*100</f>
        <v>93.36390378958296</v>
      </c>
      <c r="I9" s="21">
        <f aca="true" t="shared" si="3" ref="I9:I31">G9-F9</f>
        <v>-3835</v>
      </c>
      <c r="J9" s="21">
        <f>SUM(J10:J35)</f>
        <v>64335</v>
      </c>
      <c r="K9" s="21">
        <f>SUM(K10:K35)</f>
        <v>66129</v>
      </c>
      <c r="L9" s="22">
        <f aca="true" t="shared" si="4" ref="L9:L31">K9/J9*100</f>
        <v>102.78852879459082</v>
      </c>
      <c r="M9" s="21">
        <f aca="true" t="shared" si="5" ref="M9:M31">K9-J9</f>
        <v>1794</v>
      </c>
      <c r="N9" s="21">
        <f>SUM(N10:N35)</f>
        <v>23398</v>
      </c>
      <c r="O9" s="21">
        <f>SUM(O10:O35)</f>
        <v>27446</v>
      </c>
      <c r="P9" s="23">
        <f aca="true" t="shared" si="6" ref="P9:P35">O9/N9*100</f>
        <v>117.30062398495598</v>
      </c>
      <c r="Q9" s="21">
        <f aca="true" t="shared" si="7" ref="Q9:Q31">O9-N9</f>
        <v>4048</v>
      </c>
      <c r="R9" s="21">
        <f>SUM(R10:R35)</f>
        <v>15473</v>
      </c>
      <c r="S9" s="21">
        <f>SUM(S10:S35)</f>
        <v>14264</v>
      </c>
      <c r="T9" s="23">
        <f aca="true" t="shared" si="8" ref="T9:T32">S9/R9*100</f>
        <v>92.18638919408001</v>
      </c>
      <c r="U9" s="21">
        <f aca="true" t="shared" si="9" ref="U9:U31">S9-R9</f>
        <v>-1209</v>
      </c>
      <c r="V9" s="21">
        <f>SUM(V10:V35)</f>
        <v>245275</v>
      </c>
      <c r="W9" s="21">
        <f>SUM(W10:W35)</f>
        <v>253974</v>
      </c>
      <c r="X9" s="22">
        <f aca="true" t="shared" si="10" ref="X9:X31">W9/V9*100</f>
        <v>103.54663133217817</v>
      </c>
      <c r="Y9" s="21">
        <f aca="true" t="shared" si="11" ref="Y9:Y31">W9-V9</f>
        <v>8699</v>
      </c>
      <c r="Z9" s="21">
        <f>SUM(Z10:Z35)</f>
        <v>80042</v>
      </c>
      <c r="AA9" s="21">
        <f>SUM(AA10:AA35)</f>
        <v>75594</v>
      </c>
      <c r="AB9" s="22">
        <f aca="true" t="shared" si="12" ref="AB9:AB31">AA9/Z9*100</f>
        <v>94.44291746832913</v>
      </c>
      <c r="AC9" s="21">
        <f aca="true" t="shared" si="13" ref="AC9:AC31">AA9-Z9</f>
        <v>-4448</v>
      </c>
      <c r="AD9" s="21">
        <f>SUM(AD10:AD35)</f>
        <v>96197</v>
      </c>
      <c r="AE9" s="21">
        <f>SUM(AE10:AE35)</f>
        <v>90970</v>
      </c>
      <c r="AF9" s="22">
        <f aca="true" t="shared" si="14" ref="AF9:AF33">AE9/AD9*100</f>
        <v>94.56635861825214</v>
      </c>
      <c r="AG9" s="21">
        <f aca="true" t="shared" si="15" ref="AG9:AG31">AE9-AD9</f>
        <v>-5227</v>
      </c>
      <c r="AH9" s="21">
        <f>SUM(AH10:AH35)</f>
        <v>25249</v>
      </c>
      <c r="AI9" s="21">
        <f>SUM(AI10:AI35)</f>
        <v>24715</v>
      </c>
      <c r="AJ9" s="23">
        <f aca="true" t="shared" si="16" ref="AJ9:AJ31">AI9/AH9*100</f>
        <v>97.8850647550398</v>
      </c>
      <c r="AK9" s="21">
        <f aca="true" t="shared" si="17" ref="AK9:AK31">AI9-AH9</f>
        <v>-534</v>
      </c>
      <c r="AL9" s="25">
        <f>SUM(AL10:AL35)</f>
        <v>15551</v>
      </c>
      <c r="AM9" s="25">
        <f>SUM(AM10:AM35)</f>
        <v>16310</v>
      </c>
      <c r="AN9" s="26">
        <f>ROUND(AM9/AL9*100,1)</f>
        <v>104.9</v>
      </c>
      <c r="AO9" s="25">
        <f aca="true" t="shared" si="18" ref="AO9:AO31">AM9-AL9</f>
        <v>759</v>
      </c>
      <c r="AP9" s="21">
        <f>SUM(AP10:AP35)</f>
        <v>86663</v>
      </c>
      <c r="AQ9" s="21">
        <f>SUM(AQ10:AQ35)</f>
        <v>90287</v>
      </c>
      <c r="AR9" s="23">
        <f aca="true" t="shared" si="19" ref="AR9:AR31">ROUND(AQ9/AP9*100,1)</f>
        <v>104.2</v>
      </c>
      <c r="AS9" s="21">
        <f aca="true" t="shared" si="20" ref="AS9:AS31">AQ9-AP9</f>
        <v>3624</v>
      </c>
      <c r="AT9" s="21">
        <f>SUM(AT10:AT35)</f>
        <v>22833</v>
      </c>
      <c r="AU9" s="21">
        <f>SUM(AU10:AU35)</f>
        <v>21957</v>
      </c>
      <c r="AV9" s="23">
        <f aca="true" t="shared" si="21" ref="AV9:AV31">AU9/AT9*100</f>
        <v>96.16344764157141</v>
      </c>
      <c r="AW9" s="21">
        <f aca="true" t="shared" si="22" ref="AW9:AW31">AU9-AT9</f>
        <v>-876</v>
      </c>
      <c r="AX9" s="21">
        <f>SUM(AX10:AX35)</f>
        <v>18607</v>
      </c>
      <c r="AY9" s="21">
        <f>SUM(AY10:AY35)</f>
        <v>18233</v>
      </c>
      <c r="AZ9" s="23">
        <f aca="true" t="shared" si="23" ref="AZ9:AZ31">AY9/AX9*100</f>
        <v>97.99000376202504</v>
      </c>
      <c r="BA9" s="21">
        <f aca="true" t="shared" si="24" ref="BA9:BA31">AY9-AX9</f>
        <v>-374</v>
      </c>
      <c r="BB9" s="21">
        <v>2267.17</v>
      </c>
      <c r="BC9" s="21">
        <v>2689.4</v>
      </c>
      <c r="BD9" s="21">
        <f aca="true" t="shared" si="25" ref="BD9:BD31">BC9-BB9</f>
        <v>422.23</v>
      </c>
      <c r="BE9" s="21">
        <f>SUM(BE10:BE35)</f>
        <v>3469</v>
      </c>
      <c r="BF9" s="21">
        <f>SUM(BF10:BF35)</f>
        <v>3355</v>
      </c>
      <c r="BG9" s="22">
        <f>ROUND(BF9/BE9*100,1)</f>
        <v>96.7</v>
      </c>
      <c r="BH9" s="21">
        <f>BF9-BE9</f>
        <v>-114</v>
      </c>
      <c r="BI9" s="21">
        <f>SUM(BI10:BI35)</f>
        <v>2816</v>
      </c>
      <c r="BJ9" s="21">
        <f>SUM(BJ10:BJ35)</f>
        <v>1760</v>
      </c>
      <c r="BK9" s="22">
        <f>ROUND(BJ9/BI9*100,1)</f>
        <v>62.5</v>
      </c>
      <c r="BL9" s="21">
        <f>BJ9-BI9</f>
        <v>-1056</v>
      </c>
      <c r="BM9" s="21">
        <v>4352</v>
      </c>
      <c r="BN9" s="21">
        <v>5545</v>
      </c>
      <c r="BO9" s="23">
        <f aca="true" t="shared" si="26" ref="BO9:BO31">BN9/BM9*100</f>
        <v>127.41268382352942</v>
      </c>
      <c r="BP9" s="21">
        <f aca="true" t="shared" si="27" ref="BP9:BP31">BN9-BM9</f>
        <v>1193</v>
      </c>
    </row>
    <row r="10" spans="1:68" ht="21.75" customHeight="1">
      <c r="A10" s="28" t="s">
        <v>174</v>
      </c>
      <c r="B10" s="29">
        <v>17295</v>
      </c>
      <c r="C10" s="30">
        <v>15528</v>
      </c>
      <c r="D10" s="22">
        <f t="shared" si="0"/>
        <v>89.78317432784041</v>
      </c>
      <c r="E10" s="21">
        <f t="shared" si="1"/>
        <v>-1767</v>
      </c>
      <c r="F10" s="29">
        <v>11714</v>
      </c>
      <c r="G10" s="29">
        <v>10650</v>
      </c>
      <c r="H10" s="22">
        <f t="shared" si="2"/>
        <v>90.91685163052757</v>
      </c>
      <c r="I10" s="21">
        <f t="shared" si="3"/>
        <v>-1064</v>
      </c>
      <c r="J10" s="29">
        <v>17660</v>
      </c>
      <c r="K10" s="29">
        <v>18014</v>
      </c>
      <c r="L10" s="22">
        <f t="shared" si="4"/>
        <v>102.00453001132503</v>
      </c>
      <c r="M10" s="21">
        <f t="shared" si="5"/>
        <v>354</v>
      </c>
      <c r="N10" s="31">
        <v>9016</v>
      </c>
      <c r="O10" s="29">
        <v>11019</v>
      </c>
      <c r="P10" s="23">
        <f t="shared" si="6"/>
        <v>122.21606033717836</v>
      </c>
      <c r="Q10" s="24">
        <f t="shared" si="7"/>
        <v>2003</v>
      </c>
      <c r="R10" s="29">
        <v>4354</v>
      </c>
      <c r="S10" s="31">
        <v>3889</v>
      </c>
      <c r="T10" s="23">
        <f t="shared" si="8"/>
        <v>89.32016536518145</v>
      </c>
      <c r="U10" s="21">
        <f t="shared" si="9"/>
        <v>-465</v>
      </c>
      <c r="V10" s="29">
        <v>85428</v>
      </c>
      <c r="W10" s="29">
        <v>84243</v>
      </c>
      <c r="X10" s="22">
        <f t="shared" si="10"/>
        <v>98.61286697569884</v>
      </c>
      <c r="Y10" s="21">
        <f t="shared" si="11"/>
        <v>-1185</v>
      </c>
      <c r="Z10" s="29">
        <v>16779</v>
      </c>
      <c r="AA10" s="29">
        <v>15113</v>
      </c>
      <c r="AB10" s="22">
        <f t="shared" si="12"/>
        <v>90.0709219858156</v>
      </c>
      <c r="AC10" s="21">
        <f t="shared" si="13"/>
        <v>-1666</v>
      </c>
      <c r="AD10" s="29">
        <v>44302</v>
      </c>
      <c r="AE10" s="30">
        <v>44020</v>
      </c>
      <c r="AF10" s="22">
        <f t="shared" si="14"/>
        <v>99.36345988894406</v>
      </c>
      <c r="AG10" s="21">
        <f t="shared" si="15"/>
        <v>-282</v>
      </c>
      <c r="AH10" s="29">
        <v>6739</v>
      </c>
      <c r="AI10" s="29">
        <v>6007</v>
      </c>
      <c r="AJ10" s="23">
        <f t="shared" si="16"/>
        <v>89.1378542810506</v>
      </c>
      <c r="AK10" s="21">
        <f t="shared" si="17"/>
        <v>-732</v>
      </c>
      <c r="AL10" s="32">
        <v>7328</v>
      </c>
      <c r="AM10" s="32">
        <v>7554</v>
      </c>
      <c r="AN10" s="26">
        <f aca="true" t="shared" si="28" ref="AN10:AN31">ROUND(AM10/AL10*100,1)</f>
        <v>103.1</v>
      </c>
      <c r="AO10" s="25">
        <f t="shared" si="18"/>
        <v>226</v>
      </c>
      <c r="AP10" s="33">
        <v>37303</v>
      </c>
      <c r="AQ10" s="29">
        <v>38683</v>
      </c>
      <c r="AR10" s="23">
        <f t="shared" si="19"/>
        <v>103.7</v>
      </c>
      <c r="AS10" s="21">
        <f t="shared" si="20"/>
        <v>1380</v>
      </c>
      <c r="AT10" s="29">
        <v>4878</v>
      </c>
      <c r="AU10" s="29">
        <v>5007</v>
      </c>
      <c r="AV10" s="23">
        <f t="shared" si="21"/>
        <v>102.64452644526445</v>
      </c>
      <c r="AW10" s="21">
        <f t="shared" si="22"/>
        <v>129</v>
      </c>
      <c r="AX10" s="29">
        <v>3971</v>
      </c>
      <c r="AY10" s="29">
        <v>4124</v>
      </c>
      <c r="AZ10" s="23">
        <f t="shared" si="23"/>
        <v>103.85293376983127</v>
      </c>
      <c r="BA10" s="21">
        <f t="shared" si="24"/>
        <v>153</v>
      </c>
      <c r="BB10" s="122">
        <v>3035</v>
      </c>
      <c r="BC10" s="29">
        <v>3567</v>
      </c>
      <c r="BD10" s="21">
        <f t="shared" si="25"/>
        <v>532</v>
      </c>
      <c r="BE10" s="29">
        <v>3072</v>
      </c>
      <c r="BF10" s="29">
        <v>2960</v>
      </c>
      <c r="BG10" s="22">
        <f aca="true" t="shared" si="29" ref="BG10:BG35">ROUND(BF10/BE10*100,1)</f>
        <v>96.4</v>
      </c>
      <c r="BH10" s="21">
        <f aca="true" t="shared" si="30" ref="BH10:BH35">BF10-BE10</f>
        <v>-112</v>
      </c>
      <c r="BI10" s="29">
        <v>2284</v>
      </c>
      <c r="BJ10" s="179">
        <v>1644</v>
      </c>
      <c r="BK10" s="180">
        <f aca="true" t="shared" si="31" ref="BK10:BK31">ROUND(BJ10/BI10*100,1)</f>
        <v>72</v>
      </c>
      <c r="BL10" s="181">
        <f aca="true" t="shared" si="32" ref="BL10:BL31">BJ10-BI10</f>
        <v>-640</v>
      </c>
      <c r="BM10" s="29">
        <v>4400</v>
      </c>
      <c r="BN10" s="179">
        <v>5652</v>
      </c>
      <c r="BO10" s="23">
        <f t="shared" si="26"/>
        <v>128.45454545454544</v>
      </c>
      <c r="BP10" s="21">
        <f t="shared" si="27"/>
        <v>1252</v>
      </c>
    </row>
    <row r="11" spans="1:68" ht="21.75" customHeight="1">
      <c r="A11" s="28" t="s">
        <v>101</v>
      </c>
      <c r="B11" s="29">
        <v>5197</v>
      </c>
      <c r="C11" s="30">
        <v>4996</v>
      </c>
      <c r="D11" s="22">
        <f t="shared" si="0"/>
        <v>96.13238406773138</v>
      </c>
      <c r="E11" s="21">
        <f t="shared" si="1"/>
        <v>-201</v>
      </c>
      <c r="F11" s="29">
        <v>3391</v>
      </c>
      <c r="G11" s="29">
        <v>3321</v>
      </c>
      <c r="H11" s="22">
        <f t="shared" si="2"/>
        <v>97.93571217929814</v>
      </c>
      <c r="I11" s="21">
        <f t="shared" si="3"/>
        <v>-70</v>
      </c>
      <c r="J11" s="29">
        <v>3571</v>
      </c>
      <c r="K11" s="29">
        <v>3811</v>
      </c>
      <c r="L11" s="22">
        <f t="shared" si="4"/>
        <v>106.72080649677962</v>
      </c>
      <c r="M11" s="21">
        <f t="shared" si="5"/>
        <v>240</v>
      </c>
      <c r="N11" s="31">
        <v>921</v>
      </c>
      <c r="O11" s="29">
        <v>1171</v>
      </c>
      <c r="P11" s="23">
        <f t="shared" si="6"/>
        <v>127.1444082519001</v>
      </c>
      <c r="Q11" s="24">
        <f t="shared" si="7"/>
        <v>250</v>
      </c>
      <c r="R11" s="29">
        <v>747</v>
      </c>
      <c r="S11" s="31">
        <v>798</v>
      </c>
      <c r="T11" s="23">
        <f t="shared" si="8"/>
        <v>106.82730923694778</v>
      </c>
      <c r="U11" s="21">
        <f t="shared" si="9"/>
        <v>51</v>
      </c>
      <c r="V11" s="29">
        <v>12404</v>
      </c>
      <c r="W11" s="29">
        <v>11806</v>
      </c>
      <c r="X11" s="22">
        <f t="shared" si="10"/>
        <v>95.17897452434698</v>
      </c>
      <c r="Y11" s="21">
        <f t="shared" si="11"/>
        <v>-598</v>
      </c>
      <c r="Z11" s="29">
        <v>5159</v>
      </c>
      <c r="AA11" s="29">
        <v>4964</v>
      </c>
      <c r="AB11" s="22">
        <f t="shared" si="12"/>
        <v>96.22019771273503</v>
      </c>
      <c r="AC11" s="21">
        <f t="shared" si="13"/>
        <v>-195</v>
      </c>
      <c r="AD11" s="29">
        <v>2792</v>
      </c>
      <c r="AE11" s="30">
        <v>3077</v>
      </c>
      <c r="AF11" s="22">
        <f t="shared" si="14"/>
        <v>110.20773638968481</v>
      </c>
      <c r="AG11" s="21">
        <f t="shared" si="15"/>
        <v>285</v>
      </c>
      <c r="AH11" s="29">
        <v>1463</v>
      </c>
      <c r="AI11" s="29">
        <v>1502</v>
      </c>
      <c r="AJ11" s="23">
        <f t="shared" si="16"/>
        <v>102.66575529733424</v>
      </c>
      <c r="AK11" s="21">
        <f t="shared" si="17"/>
        <v>39</v>
      </c>
      <c r="AL11" s="32">
        <v>653</v>
      </c>
      <c r="AM11" s="32">
        <v>702</v>
      </c>
      <c r="AN11" s="26">
        <f t="shared" si="28"/>
        <v>107.5</v>
      </c>
      <c r="AO11" s="25">
        <f t="shared" si="18"/>
        <v>49</v>
      </c>
      <c r="AP11" s="33">
        <v>4010</v>
      </c>
      <c r="AQ11" s="29">
        <v>4288</v>
      </c>
      <c r="AR11" s="23">
        <f t="shared" si="19"/>
        <v>106.9</v>
      </c>
      <c r="AS11" s="21">
        <f t="shared" si="20"/>
        <v>278</v>
      </c>
      <c r="AT11" s="29">
        <v>1675</v>
      </c>
      <c r="AU11" s="29">
        <v>1663</v>
      </c>
      <c r="AV11" s="23">
        <f t="shared" si="21"/>
        <v>99.28358208955224</v>
      </c>
      <c r="AW11" s="21">
        <f t="shared" si="22"/>
        <v>-12</v>
      </c>
      <c r="AX11" s="29">
        <v>1377</v>
      </c>
      <c r="AY11" s="29">
        <v>1454</v>
      </c>
      <c r="AZ11" s="23">
        <f t="shared" si="23"/>
        <v>105.59186637618009</v>
      </c>
      <c r="BA11" s="21">
        <f t="shared" si="24"/>
        <v>77</v>
      </c>
      <c r="BB11" s="122">
        <v>2200</v>
      </c>
      <c r="BC11" s="29">
        <v>2453</v>
      </c>
      <c r="BD11" s="21">
        <f t="shared" si="25"/>
        <v>253</v>
      </c>
      <c r="BE11" s="29">
        <v>29</v>
      </c>
      <c r="BF11" s="29">
        <v>30</v>
      </c>
      <c r="BG11" s="22">
        <f t="shared" si="29"/>
        <v>103.4</v>
      </c>
      <c r="BH11" s="21">
        <f t="shared" si="30"/>
        <v>1</v>
      </c>
      <c r="BI11" s="29">
        <v>13</v>
      </c>
      <c r="BJ11" s="179">
        <v>3</v>
      </c>
      <c r="BK11" s="180">
        <f t="shared" si="31"/>
        <v>23.1</v>
      </c>
      <c r="BL11" s="181">
        <f t="shared" si="32"/>
        <v>-10</v>
      </c>
      <c r="BM11" s="29">
        <v>4377</v>
      </c>
      <c r="BN11" s="179">
        <v>6073</v>
      </c>
      <c r="BO11" s="23">
        <f t="shared" si="26"/>
        <v>138.74800091386794</v>
      </c>
      <c r="BP11" s="21">
        <f t="shared" si="27"/>
        <v>1696</v>
      </c>
    </row>
    <row r="12" spans="1:68" ht="21.75" customHeight="1">
      <c r="A12" s="28" t="s">
        <v>102</v>
      </c>
      <c r="B12" s="29">
        <v>1815</v>
      </c>
      <c r="C12" s="30">
        <v>1780</v>
      </c>
      <c r="D12" s="22">
        <f t="shared" si="0"/>
        <v>98.07162534435263</v>
      </c>
      <c r="E12" s="21">
        <f t="shared" si="1"/>
        <v>-35</v>
      </c>
      <c r="F12" s="29">
        <v>1184</v>
      </c>
      <c r="G12" s="29">
        <v>1155</v>
      </c>
      <c r="H12" s="22">
        <f t="shared" si="2"/>
        <v>97.55067567567568</v>
      </c>
      <c r="I12" s="21">
        <f t="shared" si="3"/>
        <v>-29</v>
      </c>
      <c r="J12" s="29">
        <v>960</v>
      </c>
      <c r="K12" s="29">
        <v>1037</v>
      </c>
      <c r="L12" s="22">
        <f t="shared" si="4"/>
        <v>108.02083333333334</v>
      </c>
      <c r="M12" s="21">
        <f t="shared" si="5"/>
        <v>77</v>
      </c>
      <c r="N12" s="31">
        <v>287</v>
      </c>
      <c r="O12" s="29">
        <v>347</v>
      </c>
      <c r="P12" s="23">
        <f t="shared" si="6"/>
        <v>120.90592334494774</v>
      </c>
      <c r="Q12" s="24">
        <f t="shared" si="7"/>
        <v>60</v>
      </c>
      <c r="R12" s="29">
        <v>278</v>
      </c>
      <c r="S12" s="31">
        <v>259</v>
      </c>
      <c r="T12" s="23">
        <f t="shared" si="8"/>
        <v>93.16546762589928</v>
      </c>
      <c r="U12" s="21">
        <f t="shared" si="9"/>
        <v>-19</v>
      </c>
      <c r="V12" s="29">
        <v>4364</v>
      </c>
      <c r="W12" s="29">
        <v>4245</v>
      </c>
      <c r="X12" s="22">
        <f t="shared" si="10"/>
        <v>97.27314390467461</v>
      </c>
      <c r="Y12" s="21">
        <f t="shared" si="11"/>
        <v>-119</v>
      </c>
      <c r="Z12" s="29">
        <v>1793</v>
      </c>
      <c r="AA12" s="29">
        <v>1768</v>
      </c>
      <c r="AB12" s="22">
        <f t="shared" si="12"/>
        <v>98.60568878973787</v>
      </c>
      <c r="AC12" s="21">
        <f t="shared" si="13"/>
        <v>-25</v>
      </c>
      <c r="AD12" s="29">
        <v>1665</v>
      </c>
      <c r="AE12" s="30">
        <v>1124</v>
      </c>
      <c r="AF12" s="22">
        <f t="shared" si="14"/>
        <v>67.5075075075075</v>
      </c>
      <c r="AG12" s="21">
        <f t="shared" si="15"/>
        <v>-541</v>
      </c>
      <c r="AH12" s="29">
        <v>461</v>
      </c>
      <c r="AI12" s="29">
        <v>434</v>
      </c>
      <c r="AJ12" s="23">
        <f t="shared" si="16"/>
        <v>94.14316702819957</v>
      </c>
      <c r="AK12" s="21">
        <f t="shared" si="17"/>
        <v>-27</v>
      </c>
      <c r="AL12" s="32">
        <v>174</v>
      </c>
      <c r="AM12" s="32">
        <v>190</v>
      </c>
      <c r="AN12" s="26">
        <f t="shared" si="28"/>
        <v>109.2</v>
      </c>
      <c r="AO12" s="25">
        <f t="shared" si="18"/>
        <v>16</v>
      </c>
      <c r="AP12" s="33">
        <v>976</v>
      </c>
      <c r="AQ12" s="29">
        <v>1044</v>
      </c>
      <c r="AR12" s="23">
        <f t="shared" si="19"/>
        <v>107</v>
      </c>
      <c r="AS12" s="21">
        <f t="shared" si="20"/>
        <v>68</v>
      </c>
      <c r="AT12" s="29">
        <v>625</v>
      </c>
      <c r="AU12" s="29">
        <v>649</v>
      </c>
      <c r="AV12" s="23">
        <f t="shared" si="21"/>
        <v>103.84</v>
      </c>
      <c r="AW12" s="21">
        <f t="shared" si="22"/>
        <v>24</v>
      </c>
      <c r="AX12" s="29">
        <v>482</v>
      </c>
      <c r="AY12" s="29">
        <v>480</v>
      </c>
      <c r="AZ12" s="23">
        <f t="shared" si="23"/>
        <v>99.5850622406639</v>
      </c>
      <c r="BA12" s="21">
        <f t="shared" si="24"/>
        <v>-2</v>
      </c>
      <c r="BB12" s="122">
        <v>2050</v>
      </c>
      <c r="BC12" s="29">
        <v>2395</v>
      </c>
      <c r="BD12" s="21">
        <f t="shared" si="25"/>
        <v>345</v>
      </c>
      <c r="BE12" s="29">
        <v>5</v>
      </c>
      <c r="BF12" s="29">
        <v>2</v>
      </c>
      <c r="BG12" s="22">
        <f t="shared" si="29"/>
        <v>40</v>
      </c>
      <c r="BH12" s="21">
        <f t="shared" si="30"/>
        <v>-3</v>
      </c>
      <c r="BI12" s="29"/>
      <c r="BJ12" s="179"/>
      <c r="BK12" s="180" t="s">
        <v>132</v>
      </c>
      <c r="BL12" s="181">
        <f t="shared" si="32"/>
        <v>0</v>
      </c>
      <c r="BM12" s="29">
        <v>4055</v>
      </c>
      <c r="BN12" s="179">
        <v>3955</v>
      </c>
      <c r="BO12" s="23">
        <f t="shared" si="26"/>
        <v>97.53390875462392</v>
      </c>
      <c r="BP12" s="21">
        <f t="shared" si="27"/>
        <v>-100</v>
      </c>
    </row>
    <row r="13" spans="1:68" s="13" customFormat="1" ht="21.75" customHeight="1">
      <c r="A13" s="28" t="s">
        <v>103</v>
      </c>
      <c r="B13" s="29">
        <v>2274</v>
      </c>
      <c r="C13" s="30">
        <v>2208</v>
      </c>
      <c r="D13" s="22">
        <f t="shared" si="0"/>
        <v>97.0976253298153</v>
      </c>
      <c r="E13" s="21">
        <f t="shared" si="1"/>
        <v>-66</v>
      </c>
      <c r="F13" s="29">
        <v>1717</v>
      </c>
      <c r="G13" s="29">
        <v>1657</v>
      </c>
      <c r="H13" s="22">
        <f t="shared" si="2"/>
        <v>96.50553290623179</v>
      </c>
      <c r="I13" s="21">
        <f t="shared" si="3"/>
        <v>-60</v>
      </c>
      <c r="J13" s="29">
        <v>2507</v>
      </c>
      <c r="K13" s="29">
        <v>2981</v>
      </c>
      <c r="L13" s="22">
        <f t="shared" si="4"/>
        <v>118.90706023135222</v>
      </c>
      <c r="M13" s="21">
        <f t="shared" si="5"/>
        <v>474</v>
      </c>
      <c r="N13" s="31">
        <v>1165</v>
      </c>
      <c r="O13" s="29">
        <v>1642</v>
      </c>
      <c r="P13" s="23">
        <f t="shared" si="6"/>
        <v>140.94420600858368</v>
      </c>
      <c r="Q13" s="24">
        <f t="shared" si="7"/>
        <v>477</v>
      </c>
      <c r="R13" s="29">
        <v>450</v>
      </c>
      <c r="S13" s="31">
        <v>395</v>
      </c>
      <c r="T13" s="23">
        <f t="shared" si="8"/>
        <v>87.77777777777777</v>
      </c>
      <c r="U13" s="21">
        <f t="shared" si="9"/>
        <v>-55</v>
      </c>
      <c r="V13" s="29">
        <v>7840</v>
      </c>
      <c r="W13" s="29">
        <v>8602</v>
      </c>
      <c r="X13" s="22">
        <f t="shared" si="10"/>
        <v>109.71938775510203</v>
      </c>
      <c r="Y13" s="21">
        <f t="shared" si="11"/>
        <v>762</v>
      </c>
      <c r="Z13" s="29">
        <v>2265</v>
      </c>
      <c r="AA13" s="29">
        <v>2200</v>
      </c>
      <c r="AB13" s="22">
        <f t="shared" si="12"/>
        <v>97.13024282560706</v>
      </c>
      <c r="AC13" s="21">
        <f t="shared" si="13"/>
        <v>-65</v>
      </c>
      <c r="AD13" s="29">
        <v>3427</v>
      </c>
      <c r="AE13" s="30">
        <v>3653</v>
      </c>
      <c r="AF13" s="22">
        <f t="shared" si="14"/>
        <v>106.59468923256492</v>
      </c>
      <c r="AG13" s="21">
        <f t="shared" si="15"/>
        <v>226</v>
      </c>
      <c r="AH13" s="29">
        <v>636</v>
      </c>
      <c r="AI13" s="29">
        <v>667</v>
      </c>
      <c r="AJ13" s="23">
        <f t="shared" si="16"/>
        <v>104.87421383647799</v>
      </c>
      <c r="AK13" s="21">
        <f t="shared" si="17"/>
        <v>31</v>
      </c>
      <c r="AL13" s="32">
        <v>345</v>
      </c>
      <c r="AM13" s="32">
        <v>381</v>
      </c>
      <c r="AN13" s="26">
        <f t="shared" si="28"/>
        <v>110.4</v>
      </c>
      <c r="AO13" s="25">
        <f t="shared" si="18"/>
        <v>36</v>
      </c>
      <c r="AP13" s="33">
        <v>2523</v>
      </c>
      <c r="AQ13" s="29">
        <v>3065</v>
      </c>
      <c r="AR13" s="23">
        <f t="shared" si="19"/>
        <v>121.5</v>
      </c>
      <c r="AS13" s="21">
        <f t="shared" si="20"/>
        <v>542</v>
      </c>
      <c r="AT13" s="29">
        <v>551</v>
      </c>
      <c r="AU13" s="29">
        <v>513</v>
      </c>
      <c r="AV13" s="23">
        <f t="shared" si="21"/>
        <v>93.10344827586206</v>
      </c>
      <c r="AW13" s="21">
        <f t="shared" si="22"/>
        <v>-38</v>
      </c>
      <c r="AX13" s="29">
        <v>470</v>
      </c>
      <c r="AY13" s="29">
        <v>433</v>
      </c>
      <c r="AZ13" s="23">
        <f t="shared" si="23"/>
        <v>92.12765957446808</v>
      </c>
      <c r="BA13" s="21">
        <f t="shared" si="24"/>
        <v>-37</v>
      </c>
      <c r="BB13" s="122">
        <v>2474</v>
      </c>
      <c r="BC13" s="29">
        <v>2580</v>
      </c>
      <c r="BD13" s="21">
        <f t="shared" si="25"/>
        <v>106</v>
      </c>
      <c r="BE13" s="29">
        <v>24</v>
      </c>
      <c r="BF13" s="29">
        <v>25</v>
      </c>
      <c r="BG13" s="22">
        <f t="shared" si="29"/>
        <v>104.2</v>
      </c>
      <c r="BH13" s="21">
        <f t="shared" si="30"/>
        <v>1</v>
      </c>
      <c r="BI13" s="29">
        <v>12</v>
      </c>
      <c r="BJ13" s="179">
        <v>2</v>
      </c>
      <c r="BK13" s="180">
        <f t="shared" si="31"/>
        <v>16.7</v>
      </c>
      <c r="BL13" s="181">
        <f t="shared" si="32"/>
        <v>-10</v>
      </c>
      <c r="BM13" s="29">
        <v>3726</v>
      </c>
      <c r="BN13" s="179">
        <v>4237</v>
      </c>
      <c r="BO13" s="23">
        <f t="shared" si="26"/>
        <v>113.71443907675791</v>
      </c>
      <c r="BP13" s="21">
        <f t="shared" si="27"/>
        <v>511</v>
      </c>
    </row>
    <row r="14" spans="1:68" s="13" customFormat="1" ht="21.75" customHeight="1">
      <c r="A14" s="28" t="s">
        <v>104</v>
      </c>
      <c r="B14" s="29">
        <v>897</v>
      </c>
      <c r="C14" s="30">
        <v>881</v>
      </c>
      <c r="D14" s="22">
        <f t="shared" si="0"/>
        <v>98.21627647714605</v>
      </c>
      <c r="E14" s="21">
        <f t="shared" si="1"/>
        <v>-16</v>
      </c>
      <c r="F14" s="29">
        <v>698</v>
      </c>
      <c r="G14" s="29">
        <v>604</v>
      </c>
      <c r="H14" s="22">
        <f t="shared" si="2"/>
        <v>86.53295128939828</v>
      </c>
      <c r="I14" s="21">
        <f t="shared" si="3"/>
        <v>-94</v>
      </c>
      <c r="J14" s="29">
        <v>782</v>
      </c>
      <c r="K14" s="29">
        <v>817</v>
      </c>
      <c r="L14" s="22">
        <f t="shared" si="4"/>
        <v>104.47570332480818</v>
      </c>
      <c r="M14" s="21">
        <f t="shared" si="5"/>
        <v>35</v>
      </c>
      <c r="N14" s="31">
        <v>316</v>
      </c>
      <c r="O14" s="29">
        <v>324</v>
      </c>
      <c r="P14" s="23">
        <f t="shared" si="6"/>
        <v>102.53164556962024</v>
      </c>
      <c r="Q14" s="24">
        <f t="shared" si="7"/>
        <v>8</v>
      </c>
      <c r="R14" s="29">
        <v>160</v>
      </c>
      <c r="S14" s="31">
        <v>150</v>
      </c>
      <c r="T14" s="23">
        <f t="shared" si="8"/>
        <v>93.75</v>
      </c>
      <c r="U14" s="21">
        <f t="shared" si="9"/>
        <v>-10</v>
      </c>
      <c r="V14" s="29">
        <v>2655</v>
      </c>
      <c r="W14" s="29">
        <v>3126</v>
      </c>
      <c r="X14" s="22">
        <f t="shared" si="10"/>
        <v>117.74011299435028</v>
      </c>
      <c r="Y14" s="21">
        <f t="shared" si="11"/>
        <v>471</v>
      </c>
      <c r="Z14" s="29">
        <v>892</v>
      </c>
      <c r="AA14" s="29">
        <v>876</v>
      </c>
      <c r="AB14" s="22">
        <f t="shared" si="12"/>
        <v>98.20627802690582</v>
      </c>
      <c r="AC14" s="21">
        <f t="shared" si="13"/>
        <v>-16</v>
      </c>
      <c r="AD14" s="29">
        <v>919</v>
      </c>
      <c r="AE14" s="30">
        <v>887</v>
      </c>
      <c r="AF14" s="22">
        <f t="shared" si="14"/>
        <v>96.51795429815017</v>
      </c>
      <c r="AG14" s="21">
        <f t="shared" si="15"/>
        <v>-32</v>
      </c>
      <c r="AH14" s="29">
        <v>262</v>
      </c>
      <c r="AI14" s="29">
        <v>325</v>
      </c>
      <c r="AJ14" s="23">
        <f t="shared" si="16"/>
        <v>124.04580152671755</v>
      </c>
      <c r="AK14" s="21">
        <f t="shared" si="17"/>
        <v>63</v>
      </c>
      <c r="AL14" s="32">
        <v>196</v>
      </c>
      <c r="AM14" s="32">
        <v>218</v>
      </c>
      <c r="AN14" s="26">
        <f t="shared" si="28"/>
        <v>111.2</v>
      </c>
      <c r="AO14" s="25">
        <f t="shared" si="18"/>
        <v>22</v>
      </c>
      <c r="AP14" s="33">
        <v>743</v>
      </c>
      <c r="AQ14" s="29">
        <v>793</v>
      </c>
      <c r="AR14" s="23">
        <f t="shared" si="19"/>
        <v>106.7</v>
      </c>
      <c r="AS14" s="21">
        <f t="shared" si="20"/>
        <v>50</v>
      </c>
      <c r="AT14" s="29">
        <v>277</v>
      </c>
      <c r="AU14" s="29">
        <v>213</v>
      </c>
      <c r="AV14" s="23">
        <f t="shared" si="21"/>
        <v>76.89530685920577</v>
      </c>
      <c r="AW14" s="21">
        <f t="shared" si="22"/>
        <v>-64</v>
      </c>
      <c r="AX14" s="29">
        <v>243</v>
      </c>
      <c r="AY14" s="29">
        <v>186</v>
      </c>
      <c r="AZ14" s="23">
        <f t="shared" si="23"/>
        <v>76.5432098765432</v>
      </c>
      <c r="BA14" s="21">
        <f t="shared" si="24"/>
        <v>-57</v>
      </c>
      <c r="BB14" s="122">
        <v>3236</v>
      </c>
      <c r="BC14" s="29">
        <v>3745</v>
      </c>
      <c r="BD14" s="21">
        <f t="shared" si="25"/>
        <v>509</v>
      </c>
      <c r="BE14" s="29">
        <v>9</v>
      </c>
      <c r="BF14" s="29">
        <v>5</v>
      </c>
      <c r="BG14" s="22">
        <f t="shared" si="29"/>
        <v>55.6</v>
      </c>
      <c r="BH14" s="21">
        <f t="shared" si="30"/>
        <v>-4</v>
      </c>
      <c r="BI14" s="29">
        <v>23</v>
      </c>
      <c r="BJ14" s="179"/>
      <c r="BK14" s="180">
        <f t="shared" si="31"/>
        <v>0</v>
      </c>
      <c r="BL14" s="181">
        <f t="shared" si="32"/>
        <v>-23</v>
      </c>
      <c r="BM14" s="29">
        <v>3350</v>
      </c>
      <c r="BN14" s="179">
        <v>4215</v>
      </c>
      <c r="BO14" s="23">
        <f t="shared" si="26"/>
        <v>125.82089552238807</v>
      </c>
      <c r="BP14" s="21">
        <f t="shared" si="27"/>
        <v>865</v>
      </c>
    </row>
    <row r="15" spans="1:68" s="13" customFormat="1" ht="21.75" customHeight="1">
      <c r="A15" s="28" t="s">
        <v>105</v>
      </c>
      <c r="B15" s="29">
        <v>2174</v>
      </c>
      <c r="C15" s="30">
        <v>1975</v>
      </c>
      <c r="D15" s="22">
        <f t="shared" si="0"/>
        <v>90.84636614535418</v>
      </c>
      <c r="E15" s="21">
        <f t="shared" si="1"/>
        <v>-199</v>
      </c>
      <c r="F15" s="29">
        <v>1448</v>
      </c>
      <c r="G15" s="29">
        <v>1320</v>
      </c>
      <c r="H15" s="22">
        <f t="shared" si="2"/>
        <v>91.16022099447514</v>
      </c>
      <c r="I15" s="21">
        <f t="shared" si="3"/>
        <v>-128</v>
      </c>
      <c r="J15" s="29">
        <v>1523</v>
      </c>
      <c r="K15" s="29">
        <v>1440</v>
      </c>
      <c r="L15" s="22">
        <f t="shared" si="4"/>
        <v>94.55022980958634</v>
      </c>
      <c r="M15" s="21">
        <f t="shared" si="5"/>
        <v>-83</v>
      </c>
      <c r="N15" s="31">
        <v>383</v>
      </c>
      <c r="O15" s="29">
        <v>381</v>
      </c>
      <c r="P15" s="23">
        <f t="shared" si="6"/>
        <v>99.47780678851174</v>
      </c>
      <c r="Q15" s="24">
        <f t="shared" si="7"/>
        <v>-2</v>
      </c>
      <c r="R15" s="29">
        <v>335</v>
      </c>
      <c r="S15" s="31">
        <v>363</v>
      </c>
      <c r="T15" s="23">
        <f t="shared" si="8"/>
        <v>108.35820895522387</v>
      </c>
      <c r="U15" s="21">
        <f t="shared" si="9"/>
        <v>28</v>
      </c>
      <c r="V15" s="29">
        <v>3667</v>
      </c>
      <c r="W15" s="29">
        <v>3407</v>
      </c>
      <c r="X15" s="22">
        <f t="shared" si="10"/>
        <v>92.90973547859286</v>
      </c>
      <c r="Y15" s="21">
        <f t="shared" si="11"/>
        <v>-260</v>
      </c>
      <c r="Z15" s="29">
        <v>2160</v>
      </c>
      <c r="AA15" s="29">
        <v>1917</v>
      </c>
      <c r="AB15" s="22">
        <f t="shared" si="12"/>
        <v>88.75</v>
      </c>
      <c r="AC15" s="21">
        <f t="shared" si="13"/>
        <v>-243</v>
      </c>
      <c r="AD15" s="29">
        <v>1022</v>
      </c>
      <c r="AE15" s="30">
        <v>522</v>
      </c>
      <c r="AF15" s="22">
        <f t="shared" si="14"/>
        <v>51.07632093933464</v>
      </c>
      <c r="AG15" s="21">
        <f t="shared" si="15"/>
        <v>-500</v>
      </c>
      <c r="AH15" s="29">
        <v>572</v>
      </c>
      <c r="AI15" s="29">
        <v>588</v>
      </c>
      <c r="AJ15" s="23">
        <f t="shared" si="16"/>
        <v>102.79720279720279</v>
      </c>
      <c r="AK15" s="21">
        <f t="shared" si="17"/>
        <v>16</v>
      </c>
      <c r="AL15" s="32">
        <v>212</v>
      </c>
      <c r="AM15" s="32">
        <v>216</v>
      </c>
      <c r="AN15" s="26">
        <f t="shared" si="28"/>
        <v>101.9</v>
      </c>
      <c r="AO15" s="25">
        <f t="shared" si="18"/>
        <v>4</v>
      </c>
      <c r="AP15" s="33">
        <v>1531</v>
      </c>
      <c r="AQ15" s="29">
        <v>1485</v>
      </c>
      <c r="AR15" s="23">
        <f t="shared" si="19"/>
        <v>97</v>
      </c>
      <c r="AS15" s="21">
        <f t="shared" si="20"/>
        <v>-46</v>
      </c>
      <c r="AT15" s="29">
        <v>655</v>
      </c>
      <c r="AU15" s="29">
        <v>636</v>
      </c>
      <c r="AV15" s="23">
        <f t="shared" si="21"/>
        <v>97.09923664122138</v>
      </c>
      <c r="AW15" s="21">
        <f t="shared" si="22"/>
        <v>-19</v>
      </c>
      <c r="AX15" s="29">
        <v>558</v>
      </c>
      <c r="AY15" s="29">
        <v>547</v>
      </c>
      <c r="AZ15" s="23">
        <f t="shared" si="23"/>
        <v>98.02867383512545</v>
      </c>
      <c r="BA15" s="21">
        <f t="shared" si="24"/>
        <v>-11</v>
      </c>
      <c r="BB15" s="122">
        <v>2301</v>
      </c>
      <c r="BC15" s="29">
        <v>2515</v>
      </c>
      <c r="BD15" s="21">
        <f t="shared" si="25"/>
        <v>214</v>
      </c>
      <c r="BE15" s="29">
        <v>14</v>
      </c>
      <c r="BF15" s="29">
        <v>17</v>
      </c>
      <c r="BG15" s="22" t="s">
        <v>173</v>
      </c>
      <c r="BH15" s="21">
        <f t="shared" si="30"/>
        <v>3</v>
      </c>
      <c r="BI15" s="29">
        <v>16</v>
      </c>
      <c r="BJ15" s="179"/>
      <c r="BK15" s="180">
        <f t="shared" si="31"/>
        <v>0</v>
      </c>
      <c r="BL15" s="181">
        <f t="shared" si="32"/>
        <v>-16</v>
      </c>
      <c r="BM15" s="29">
        <v>4266</v>
      </c>
      <c r="BN15" s="179">
        <v>4431</v>
      </c>
      <c r="BO15" s="23">
        <f t="shared" si="26"/>
        <v>103.86779184247538</v>
      </c>
      <c r="BP15" s="21">
        <f t="shared" si="27"/>
        <v>165</v>
      </c>
    </row>
    <row r="16" spans="1:68" s="13" customFormat="1" ht="21.75" customHeight="1">
      <c r="A16" s="28" t="s">
        <v>106</v>
      </c>
      <c r="B16" s="29">
        <v>3703</v>
      </c>
      <c r="C16" s="30">
        <v>3337</v>
      </c>
      <c r="D16" s="22">
        <f t="shared" si="0"/>
        <v>90.11612206319201</v>
      </c>
      <c r="E16" s="21">
        <f t="shared" si="1"/>
        <v>-366</v>
      </c>
      <c r="F16" s="29">
        <v>2620</v>
      </c>
      <c r="G16" s="29">
        <v>2199</v>
      </c>
      <c r="H16" s="22">
        <f t="shared" si="2"/>
        <v>83.93129770992367</v>
      </c>
      <c r="I16" s="21">
        <f t="shared" si="3"/>
        <v>-421</v>
      </c>
      <c r="J16" s="29">
        <v>2867</v>
      </c>
      <c r="K16" s="29">
        <v>2834</v>
      </c>
      <c r="L16" s="22">
        <f t="shared" si="4"/>
        <v>98.84897104987792</v>
      </c>
      <c r="M16" s="21">
        <f t="shared" si="5"/>
        <v>-33</v>
      </c>
      <c r="N16" s="31">
        <v>958</v>
      </c>
      <c r="O16" s="29">
        <v>981</v>
      </c>
      <c r="P16" s="23">
        <f t="shared" si="6"/>
        <v>102.40083507306889</v>
      </c>
      <c r="Q16" s="24">
        <f t="shared" si="7"/>
        <v>23</v>
      </c>
      <c r="R16" s="29">
        <v>672</v>
      </c>
      <c r="S16" s="31">
        <v>598</v>
      </c>
      <c r="T16" s="23">
        <f t="shared" si="8"/>
        <v>88.98809523809523</v>
      </c>
      <c r="U16" s="21">
        <f t="shared" si="9"/>
        <v>-74</v>
      </c>
      <c r="V16" s="29">
        <v>9334</v>
      </c>
      <c r="W16" s="29">
        <v>11029</v>
      </c>
      <c r="X16" s="22">
        <f t="shared" si="10"/>
        <v>118.15941718448681</v>
      </c>
      <c r="Y16" s="21">
        <f t="shared" si="11"/>
        <v>1695</v>
      </c>
      <c r="Z16" s="29">
        <v>3655</v>
      </c>
      <c r="AA16" s="29">
        <v>3311</v>
      </c>
      <c r="AB16" s="22">
        <f t="shared" si="12"/>
        <v>90.58823529411765</v>
      </c>
      <c r="AC16" s="21">
        <f t="shared" si="13"/>
        <v>-344</v>
      </c>
      <c r="AD16" s="29">
        <v>2585</v>
      </c>
      <c r="AE16" s="30">
        <v>2655</v>
      </c>
      <c r="AF16" s="22">
        <f t="shared" si="14"/>
        <v>102.70793036750483</v>
      </c>
      <c r="AG16" s="21">
        <f t="shared" si="15"/>
        <v>70</v>
      </c>
      <c r="AH16" s="29">
        <v>1067</v>
      </c>
      <c r="AI16" s="29">
        <v>1077</v>
      </c>
      <c r="AJ16" s="23">
        <f t="shared" si="16"/>
        <v>100.93720712277414</v>
      </c>
      <c r="AK16" s="21">
        <f t="shared" si="17"/>
        <v>10</v>
      </c>
      <c r="AL16" s="32">
        <v>371</v>
      </c>
      <c r="AM16" s="32">
        <v>416</v>
      </c>
      <c r="AN16" s="26">
        <f t="shared" si="28"/>
        <v>112.1</v>
      </c>
      <c r="AO16" s="25">
        <f t="shared" si="18"/>
        <v>45</v>
      </c>
      <c r="AP16" s="33">
        <v>2779</v>
      </c>
      <c r="AQ16" s="29">
        <v>2792</v>
      </c>
      <c r="AR16" s="23">
        <f t="shared" si="19"/>
        <v>100.5</v>
      </c>
      <c r="AS16" s="21">
        <f t="shared" si="20"/>
        <v>13</v>
      </c>
      <c r="AT16" s="29">
        <v>1138</v>
      </c>
      <c r="AU16" s="29">
        <v>912</v>
      </c>
      <c r="AV16" s="23">
        <f t="shared" si="21"/>
        <v>80.14059753954305</v>
      </c>
      <c r="AW16" s="21">
        <f t="shared" si="22"/>
        <v>-226</v>
      </c>
      <c r="AX16" s="29">
        <v>887</v>
      </c>
      <c r="AY16" s="29">
        <v>744</v>
      </c>
      <c r="AZ16" s="23">
        <f t="shared" si="23"/>
        <v>83.8782412626832</v>
      </c>
      <c r="BA16" s="21">
        <f t="shared" si="24"/>
        <v>-143</v>
      </c>
      <c r="BB16" s="122">
        <v>1910</v>
      </c>
      <c r="BC16" s="29">
        <v>2310</v>
      </c>
      <c r="BD16" s="21">
        <f t="shared" si="25"/>
        <v>400</v>
      </c>
      <c r="BE16" s="29">
        <v>4</v>
      </c>
      <c r="BF16" s="29">
        <v>10</v>
      </c>
      <c r="BG16" s="22">
        <f t="shared" si="29"/>
        <v>250</v>
      </c>
      <c r="BH16" s="21">
        <f t="shared" si="30"/>
        <v>6</v>
      </c>
      <c r="BI16" s="29">
        <v>3</v>
      </c>
      <c r="BJ16" s="179"/>
      <c r="BK16" s="180">
        <f t="shared" si="31"/>
        <v>0</v>
      </c>
      <c r="BL16" s="181">
        <f t="shared" si="32"/>
        <v>-3</v>
      </c>
      <c r="BM16" s="29">
        <v>4625</v>
      </c>
      <c r="BN16" s="179">
        <v>4130</v>
      </c>
      <c r="BO16" s="23">
        <f t="shared" si="26"/>
        <v>89.29729729729729</v>
      </c>
      <c r="BP16" s="21">
        <f t="shared" si="27"/>
        <v>-495</v>
      </c>
    </row>
    <row r="17" spans="1:68" s="34" customFormat="1" ht="21.75" customHeight="1">
      <c r="A17" s="185" t="s">
        <v>107</v>
      </c>
      <c r="B17" s="29">
        <v>1299</v>
      </c>
      <c r="C17" s="30">
        <v>1258</v>
      </c>
      <c r="D17" s="22">
        <f t="shared" si="0"/>
        <v>96.84372594303309</v>
      </c>
      <c r="E17" s="21">
        <f t="shared" si="1"/>
        <v>-41</v>
      </c>
      <c r="F17" s="29">
        <v>956</v>
      </c>
      <c r="G17" s="29">
        <v>975</v>
      </c>
      <c r="H17" s="22">
        <f t="shared" si="2"/>
        <v>101.98744769874477</v>
      </c>
      <c r="I17" s="21">
        <f t="shared" si="3"/>
        <v>19</v>
      </c>
      <c r="J17" s="29">
        <v>1417</v>
      </c>
      <c r="K17" s="29">
        <v>1390</v>
      </c>
      <c r="L17" s="22">
        <f t="shared" si="4"/>
        <v>98.09456598447424</v>
      </c>
      <c r="M17" s="21">
        <f t="shared" si="5"/>
        <v>-27</v>
      </c>
      <c r="N17" s="31">
        <v>637</v>
      </c>
      <c r="O17" s="29">
        <v>667</v>
      </c>
      <c r="P17" s="23">
        <f t="shared" si="6"/>
        <v>104.70957613814758</v>
      </c>
      <c r="Q17" s="24">
        <f t="shared" si="7"/>
        <v>30</v>
      </c>
      <c r="R17" s="29">
        <v>405</v>
      </c>
      <c r="S17" s="31">
        <v>268</v>
      </c>
      <c r="T17" s="23">
        <f t="shared" si="8"/>
        <v>66.17283950617285</v>
      </c>
      <c r="U17" s="21">
        <f t="shared" si="9"/>
        <v>-137</v>
      </c>
      <c r="V17" s="29">
        <v>5636</v>
      </c>
      <c r="W17" s="29">
        <v>5083</v>
      </c>
      <c r="X17" s="22">
        <f t="shared" si="10"/>
        <v>90.18807665010647</v>
      </c>
      <c r="Y17" s="21">
        <f t="shared" si="11"/>
        <v>-553</v>
      </c>
      <c r="Z17" s="29">
        <v>1233</v>
      </c>
      <c r="AA17" s="29">
        <v>1236</v>
      </c>
      <c r="AB17" s="22">
        <f t="shared" si="12"/>
        <v>100.24330900243311</v>
      </c>
      <c r="AC17" s="21">
        <f t="shared" si="13"/>
        <v>3</v>
      </c>
      <c r="AD17" s="29">
        <v>2485</v>
      </c>
      <c r="AE17" s="30">
        <v>1548</v>
      </c>
      <c r="AF17" s="22">
        <f t="shared" si="14"/>
        <v>62.29376257545272</v>
      </c>
      <c r="AG17" s="21">
        <f t="shared" si="15"/>
        <v>-937</v>
      </c>
      <c r="AH17" s="29">
        <v>413</v>
      </c>
      <c r="AI17" s="29">
        <v>337</v>
      </c>
      <c r="AJ17" s="23">
        <f t="shared" si="16"/>
        <v>81.59806295399515</v>
      </c>
      <c r="AK17" s="21">
        <f t="shared" si="17"/>
        <v>-76</v>
      </c>
      <c r="AL17" s="32">
        <v>383</v>
      </c>
      <c r="AM17" s="32">
        <v>462</v>
      </c>
      <c r="AN17" s="26">
        <f t="shared" si="28"/>
        <v>120.6</v>
      </c>
      <c r="AO17" s="25">
        <f t="shared" si="18"/>
        <v>79</v>
      </c>
      <c r="AP17" s="33">
        <v>1663</v>
      </c>
      <c r="AQ17" s="29">
        <v>1946</v>
      </c>
      <c r="AR17" s="23">
        <f t="shared" si="19"/>
        <v>117</v>
      </c>
      <c r="AS17" s="21">
        <f t="shared" si="20"/>
        <v>283</v>
      </c>
      <c r="AT17" s="29">
        <v>283</v>
      </c>
      <c r="AU17" s="29">
        <v>301</v>
      </c>
      <c r="AV17" s="23">
        <f t="shared" si="21"/>
        <v>106.36042402826855</v>
      </c>
      <c r="AW17" s="21">
        <f t="shared" si="22"/>
        <v>18</v>
      </c>
      <c r="AX17" s="29">
        <v>253</v>
      </c>
      <c r="AY17" s="29">
        <v>259</v>
      </c>
      <c r="AZ17" s="23">
        <f t="shared" si="23"/>
        <v>102.3715415019763</v>
      </c>
      <c r="BA17" s="21">
        <f t="shared" si="24"/>
        <v>6</v>
      </c>
      <c r="BB17" s="122">
        <v>2524</v>
      </c>
      <c r="BC17" s="29">
        <v>3366</v>
      </c>
      <c r="BD17" s="21">
        <f t="shared" si="25"/>
        <v>842</v>
      </c>
      <c r="BE17" s="29">
        <v>32</v>
      </c>
      <c r="BF17" s="29">
        <v>7</v>
      </c>
      <c r="BG17" s="22">
        <f t="shared" si="29"/>
        <v>21.9</v>
      </c>
      <c r="BH17" s="21">
        <f t="shared" si="30"/>
        <v>-25</v>
      </c>
      <c r="BI17" s="29">
        <v>6</v>
      </c>
      <c r="BJ17" s="179"/>
      <c r="BK17" s="180">
        <f t="shared" si="31"/>
        <v>0</v>
      </c>
      <c r="BL17" s="181">
        <f t="shared" si="32"/>
        <v>-6</v>
      </c>
      <c r="BM17" s="29">
        <v>4455</v>
      </c>
      <c r="BN17" s="179">
        <v>6007</v>
      </c>
      <c r="BO17" s="23">
        <f t="shared" si="26"/>
        <v>134.83726150392818</v>
      </c>
      <c r="BP17" s="21">
        <f t="shared" si="27"/>
        <v>1552</v>
      </c>
    </row>
    <row r="18" spans="1:68" s="13" customFormat="1" ht="21.75" customHeight="1">
      <c r="A18" s="28" t="s">
        <v>108</v>
      </c>
      <c r="B18" s="29">
        <v>853</v>
      </c>
      <c r="C18" s="30">
        <v>862</v>
      </c>
      <c r="D18" s="22">
        <f t="shared" si="0"/>
        <v>101.0550996483001</v>
      </c>
      <c r="E18" s="21">
        <f t="shared" si="1"/>
        <v>9</v>
      </c>
      <c r="F18" s="29">
        <v>649</v>
      </c>
      <c r="G18" s="29">
        <v>630</v>
      </c>
      <c r="H18" s="22">
        <f t="shared" si="2"/>
        <v>97.07241910631741</v>
      </c>
      <c r="I18" s="21">
        <f t="shared" si="3"/>
        <v>-19</v>
      </c>
      <c r="J18" s="29">
        <v>495</v>
      </c>
      <c r="K18" s="29">
        <v>525</v>
      </c>
      <c r="L18" s="22">
        <f t="shared" si="4"/>
        <v>106.06060606060606</v>
      </c>
      <c r="M18" s="21">
        <f t="shared" si="5"/>
        <v>30</v>
      </c>
      <c r="N18" s="31">
        <v>122</v>
      </c>
      <c r="O18" s="29">
        <v>149</v>
      </c>
      <c r="P18" s="23">
        <f t="shared" si="6"/>
        <v>122.13114754098359</v>
      </c>
      <c r="Q18" s="24" t="s">
        <v>130</v>
      </c>
      <c r="R18" s="29">
        <v>118</v>
      </c>
      <c r="S18" s="31">
        <v>119</v>
      </c>
      <c r="T18" s="23">
        <f t="shared" si="8"/>
        <v>100.84745762711864</v>
      </c>
      <c r="U18" s="21">
        <f t="shared" si="9"/>
        <v>1</v>
      </c>
      <c r="V18" s="29">
        <v>1894</v>
      </c>
      <c r="W18" s="29">
        <v>1546</v>
      </c>
      <c r="X18" s="22">
        <f t="shared" si="10"/>
        <v>81.62618796198522</v>
      </c>
      <c r="Y18" s="21">
        <f t="shared" si="11"/>
        <v>-348</v>
      </c>
      <c r="Z18" s="29">
        <v>839</v>
      </c>
      <c r="AA18" s="29">
        <v>856</v>
      </c>
      <c r="AB18" s="22">
        <f t="shared" si="12"/>
        <v>102.02622169249108</v>
      </c>
      <c r="AC18" s="21">
        <f t="shared" si="13"/>
        <v>17</v>
      </c>
      <c r="AD18" s="29">
        <v>720</v>
      </c>
      <c r="AE18" s="30">
        <v>164</v>
      </c>
      <c r="AF18" s="22" t="s">
        <v>130</v>
      </c>
      <c r="AG18" s="21">
        <f t="shared" si="15"/>
        <v>-556</v>
      </c>
      <c r="AH18" s="29">
        <v>306</v>
      </c>
      <c r="AI18" s="29">
        <v>312</v>
      </c>
      <c r="AJ18" s="23" t="s">
        <v>132</v>
      </c>
      <c r="AK18" s="21">
        <f t="shared" si="17"/>
        <v>6</v>
      </c>
      <c r="AL18" s="32">
        <v>132</v>
      </c>
      <c r="AM18" s="32">
        <v>117</v>
      </c>
      <c r="AN18" s="26">
        <f t="shared" si="28"/>
        <v>88.6</v>
      </c>
      <c r="AO18" s="25">
        <f t="shared" si="18"/>
        <v>-15</v>
      </c>
      <c r="AP18" s="33">
        <v>476</v>
      </c>
      <c r="AQ18" s="29">
        <v>489</v>
      </c>
      <c r="AR18" s="23">
        <f t="shared" si="19"/>
        <v>102.7</v>
      </c>
      <c r="AS18" s="21">
        <f t="shared" si="20"/>
        <v>13</v>
      </c>
      <c r="AT18" s="29">
        <v>232</v>
      </c>
      <c r="AU18" s="29">
        <v>241</v>
      </c>
      <c r="AV18" s="23">
        <f t="shared" si="21"/>
        <v>103.87931034482759</v>
      </c>
      <c r="AW18" s="21">
        <f t="shared" si="22"/>
        <v>9</v>
      </c>
      <c r="AX18" s="29">
        <v>213</v>
      </c>
      <c r="AY18" s="29">
        <v>214</v>
      </c>
      <c r="AZ18" s="23">
        <f t="shared" si="23"/>
        <v>100.46948356807512</v>
      </c>
      <c r="BA18" s="21">
        <f t="shared" si="24"/>
        <v>1</v>
      </c>
      <c r="BB18" s="122">
        <v>1981</v>
      </c>
      <c r="BC18" s="29">
        <v>2438</v>
      </c>
      <c r="BD18" s="21">
        <f t="shared" si="25"/>
        <v>457</v>
      </c>
      <c r="BE18" s="29">
        <v>1</v>
      </c>
      <c r="BF18" s="29">
        <v>0</v>
      </c>
      <c r="BG18" s="22">
        <f t="shared" si="29"/>
        <v>0</v>
      </c>
      <c r="BH18" s="21">
        <f t="shared" si="30"/>
        <v>-1</v>
      </c>
      <c r="BI18" s="29">
        <v>8</v>
      </c>
      <c r="BJ18" s="179"/>
      <c r="BK18" s="180">
        <f t="shared" si="31"/>
        <v>0</v>
      </c>
      <c r="BL18" s="181">
        <f t="shared" si="32"/>
        <v>-8</v>
      </c>
      <c r="BM18" s="29">
        <v>3200</v>
      </c>
      <c r="BN18" s="179">
        <v>0</v>
      </c>
      <c r="BO18" s="23">
        <f t="shared" si="26"/>
        <v>0</v>
      </c>
      <c r="BP18" s="21">
        <f t="shared" si="27"/>
        <v>-3200</v>
      </c>
    </row>
    <row r="19" spans="1:68" s="13" customFormat="1" ht="21.75" customHeight="1">
      <c r="A19" s="28" t="s">
        <v>109</v>
      </c>
      <c r="B19" s="29">
        <v>2234</v>
      </c>
      <c r="C19" s="30">
        <v>2276</v>
      </c>
      <c r="D19" s="22">
        <f t="shared" si="0"/>
        <v>101.88003581020591</v>
      </c>
      <c r="E19" s="21">
        <f t="shared" si="1"/>
        <v>42</v>
      </c>
      <c r="F19" s="29">
        <v>1802</v>
      </c>
      <c r="G19" s="29">
        <v>1783</v>
      </c>
      <c r="H19" s="22">
        <f t="shared" si="2"/>
        <v>98.94561598224195</v>
      </c>
      <c r="I19" s="21">
        <f t="shared" si="3"/>
        <v>-19</v>
      </c>
      <c r="J19" s="29">
        <v>1913</v>
      </c>
      <c r="K19" s="29">
        <v>2067</v>
      </c>
      <c r="L19" s="22">
        <f t="shared" si="4"/>
        <v>108.05018295870362</v>
      </c>
      <c r="M19" s="21">
        <f t="shared" si="5"/>
        <v>154</v>
      </c>
      <c r="N19" s="31">
        <v>640</v>
      </c>
      <c r="O19" s="29">
        <v>742</v>
      </c>
      <c r="P19" s="23">
        <f t="shared" si="6"/>
        <v>115.9375</v>
      </c>
      <c r="Q19" s="24">
        <f t="shared" si="7"/>
        <v>102</v>
      </c>
      <c r="R19" s="29">
        <v>442</v>
      </c>
      <c r="S19" s="31">
        <v>442</v>
      </c>
      <c r="T19" s="23">
        <f t="shared" si="8"/>
        <v>100</v>
      </c>
      <c r="U19" s="21">
        <f t="shared" si="9"/>
        <v>0</v>
      </c>
      <c r="V19" s="29">
        <v>5909</v>
      </c>
      <c r="W19" s="29">
        <v>6688</v>
      </c>
      <c r="X19" s="22">
        <f t="shared" si="10"/>
        <v>113.18327974276528</v>
      </c>
      <c r="Y19" s="21">
        <f t="shared" si="11"/>
        <v>779</v>
      </c>
      <c r="Z19" s="29">
        <v>2224</v>
      </c>
      <c r="AA19" s="29">
        <v>2260</v>
      </c>
      <c r="AB19" s="22">
        <f t="shared" si="12"/>
        <v>101.61870503597122</v>
      </c>
      <c r="AC19" s="21">
        <f t="shared" si="13"/>
        <v>36</v>
      </c>
      <c r="AD19" s="29">
        <v>1745</v>
      </c>
      <c r="AE19" s="30">
        <v>2186</v>
      </c>
      <c r="AF19" s="22">
        <f t="shared" si="14"/>
        <v>125.27220630372493</v>
      </c>
      <c r="AG19" s="21">
        <f t="shared" si="15"/>
        <v>441</v>
      </c>
      <c r="AH19" s="29">
        <v>614</v>
      </c>
      <c r="AI19" s="29">
        <v>614</v>
      </c>
      <c r="AJ19" s="23">
        <f t="shared" si="16"/>
        <v>100</v>
      </c>
      <c r="AK19" s="21">
        <f t="shared" si="17"/>
        <v>0</v>
      </c>
      <c r="AL19" s="32">
        <v>407</v>
      </c>
      <c r="AM19" s="32">
        <v>461</v>
      </c>
      <c r="AN19" s="26">
        <f t="shared" si="28"/>
        <v>113.3</v>
      </c>
      <c r="AO19" s="25">
        <f t="shared" si="18"/>
        <v>54</v>
      </c>
      <c r="AP19" s="33">
        <v>2086</v>
      </c>
      <c r="AQ19" s="29">
        <v>2326</v>
      </c>
      <c r="AR19" s="23">
        <f t="shared" si="19"/>
        <v>111.5</v>
      </c>
      <c r="AS19" s="21">
        <f t="shared" si="20"/>
        <v>240</v>
      </c>
      <c r="AT19" s="29">
        <v>493</v>
      </c>
      <c r="AU19" s="29">
        <v>474</v>
      </c>
      <c r="AV19" s="23">
        <f t="shared" si="21"/>
        <v>96.14604462474645</v>
      </c>
      <c r="AW19" s="21">
        <f t="shared" si="22"/>
        <v>-19</v>
      </c>
      <c r="AX19" s="29">
        <v>390</v>
      </c>
      <c r="AY19" s="29">
        <v>419</v>
      </c>
      <c r="AZ19" s="23">
        <f t="shared" si="23"/>
        <v>107.43589743589743</v>
      </c>
      <c r="BA19" s="21">
        <f t="shared" si="24"/>
        <v>29</v>
      </c>
      <c r="BB19" s="122">
        <v>1963</v>
      </c>
      <c r="BC19" s="29">
        <v>2347</v>
      </c>
      <c r="BD19" s="21">
        <f t="shared" si="25"/>
        <v>384</v>
      </c>
      <c r="BE19" s="29">
        <v>17</v>
      </c>
      <c r="BF19" s="29">
        <v>18</v>
      </c>
      <c r="BG19" s="22">
        <f t="shared" si="29"/>
        <v>105.9</v>
      </c>
      <c r="BH19" s="21">
        <f t="shared" si="30"/>
        <v>1</v>
      </c>
      <c r="BI19" s="29">
        <v>36</v>
      </c>
      <c r="BJ19" s="179">
        <v>11</v>
      </c>
      <c r="BK19" s="180">
        <f t="shared" si="31"/>
        <v>30.6</v>
      </c>
      <c r="BL19" s="181">
        <f t="shared" si="32"/>
        <v>-25</v>
      </c>
      <c r="BM19" s="29">
        <v>3977</v>
      </c>
      <c r="BN19" s="179">
        <v>4356</v>
      </c>
      <c r="BO19" s="23">
        <f t="shared" si="26"/>
        <v>109.52979632889112</v>
      </c>
      <c r="BP19" s="21">
        <f t="shared" si="27"/>
        <v>379</v>
      </c>
    </row>
    <row r="20" spans="1:68" s="13" customFormat="1" ht="21.75" customHeight="1">
      <c r="A20" s="28" t="s">
        <v>110</v>
      </c>
      <c r="B20" s="29">
        <v>1358</v>
      </c>
      <c r="C20" s="30">
        <v>1358</v>
      </c>
      <c r="D20" s="22">
        <f t="shared" si="0"/>
        <v>100</v>
      </c>
      <c r="E20" s="21">
        <f t="shared" si="1"/>
        <v>0</v>
      </c>
      <c r="F20" s="29">
        <v>1050</v>
      </c>
      <c r="G20" s="29">
        <v>969</v>
      </c>
      <c r="H20" s="22">
        <f t="shared" si="2"/>
        <v>92.28571428571428</v>
      </c>
      <c r="I20" s="21">
        <f t="shared" si="3"/>
        <v>-81</v>
      </c>
      <c r="J20" s="29">
        <v>1125</v>
      </c>
      <c r="K20" s="29">
        <v>1093</v>
      </c>
      <c r="L20" s="22">
        <f t="shared" si="4"/>
        <v>97.15555555555555</v>
      </c>
      <c r="M20" s="21">
        <f t="shared" si="5"/>
        <v>-32</v>
      </c>
      <c r="N20" s="31">
        <v>370</v>
      </c>
      <c r="O20" s="29">
        <v>344</v>
      </c>
      <c r="P20" s="23">
        <f t="shared" si="6"/>
        <v>92.97297297297298</v>
      </c>
      <c r="Q20" s="24">
        <f t="shared" si="7"/>
        <v>-26</v>
      </c>
      <c r="R20" s="29">
        <v>238</v>
      </c>
      <c r="S20" s="31">
        <v>201</v>
      </c>
      <c r="T20" s="23">
        <f t="shared" si="8"/>
        <v>84.45378151260505</v>
      </c>
      <c r="U20" s="21">
        <f t="shared" si="9"/>
        <v>-37</v>
      </c>
      <c r="V20" s="29">
        <v>3016</v>
      </c>
      <c r="W20" s="29">
        <v>2988</v>
      </c>
      <c r="X20" s="22">
        <f t="shared" si="10"/>
        <v>99.07161803713528</v>
      </c>
      <c r="Y20" s="21">
        <f t="shared" si="11"/>
        <v>-28</v>
      </c>
      <c r="Z20" s="29">
        <v>1326</v>
      </c>
      <c r="AA20" s="29">
        <v>1334</v>
      </c>
      <c r="AB20" s="22">
        <f t="shared" si="12"/>
        <v>100.60331825037707</v>
      </c>
      <c r="AC20" s="21">
        <f t="shared" si="13"/>
        <v>8</v>
      </c>
      <c r="AD20" s="29">
        <v>1051</v>
      </c>
      <c r="AE20" s="30">
        <v>657</v>
      </c>
      <c r="AF20" s="22">
        <f t="shared" si="14"/>
        <v>62.511893434823975</v>
      </c>
      <c r="AG20" s="21">
        <f t="shared" si="15"/>
        <v>-394</v>
      </c>
      <c r="AH20" s="29">
        <v>367</v>
      </c>
      <c r="AI20" s="29">
        <v>356</v>
      </c>
      <c r="AJ20" s="23">
        <f t="shared" si="16"/>
        <v>97.00272479564033</v>
      </c>
      <c r="AK20" s="21">
        <f t="shared" si="17"/>
        <v>-11</v>
      </c>
      <c r="AL20" s="32">
        <v>207</v>
      </c>
      <c r="AM20" s="32">
        <v>211</v>
      </c>
      <c r="AN20" s="26">
        <f t="shared" si="28"/>
        <v>101.9</v>
      </c>
      <c r="AO20" s="25">
        <f t="shared" si="18"/>
        <v>4</v>
      </c>
      <c r="AP20" s="33">
        <v>1073</v>
      </c>
      <c r="AQ20" s="29">
        <v>1092</v>
      </c>
      <c r="AR20" s="23">
        <f t="shared" si="19"/>
        <v>101.8</v>
      </c>
      <c r="AS20" s="21">
        <f t="shared" si="20"/>
        <v>19</v>
      </c>
      <c r="AT20" s="29">
        <v>389</v>
      </c>
      <c r="AU20" s="29">
        <v>361</v>
      </c>
      <c r="AV20" s="23">
        <f t="shared" si="21"/>
        <v>92.80205655526991</v>
      </c>
      <c r="AW20" s="21">
        <f t="shared" si="22"/>
        <v>-28</v>
      </c>
      <c r="AX20" s="29">
        <v>336</v>
      </c>
      <c r="AY20" s="29">
        <v>324</v>
      </c>
      <c r="AZ20" s="23">
        <f t="shared" si="23"/>
        <v>96.42857142857143</v>
      </c>
      <c r="BA20" s="21">
        <f t="shared" si="24"/>
        <v>-12</v>
      </c>
      <c r="BB20" s="122">
        <v>2401</v>
      </c>
      <c r="BC20" s="29">
        <v>2327</v>
      </c>
      <c r="BD20" s="21">
        <f t="shared" si="25"/>
        <v>-74</v>
      </c>
      <c r="BE20" s="29">
        <v>5</v>
      </c>
      <c r="BF20" s="29">
        <v>5</v>
      </c>
      <c r="BG20" s="22">
        <f t="shared" si="29"/>
        <v>100</v>
      </c>
      <c r="BH20" s="21">
        <f t="shared" si="30"/>
        <v>0</v>
      </c>
      <c r="BI20" s="29">
        <v>5</v>
      </c>
      <c r="BJ20" s="179">
        <v>2</v>
      </c>
      <c r="BK20" s="180">
        <f t="shared" si="31"/>
        <v>40</v>
      </c>
      <c r="BL20" s="181">
        <f t="shared" si="32"/>
        <v>-3</v>
      </c>
      <c r="BM20" s="29">
        <v>3592</v>
      </c>
      <c r="BN20" s="179">
        <v>4164</v>
      </c>
      <c r="BO20" s="23">
        <f t="shared" si="26"/>
        <v>115.92427616926504</v>
      </c>
      <c r="BP20" s="21">
        <f t="shared" si="27"/>
        <v>572</v>
      </c>
    </row>
    <row r="21" spans="1:68" s="13" customFormat="1" ht="21.75" customHeight="1">
      <c r="A21" s="28" t="s">
        <v>111</v>
      </c>
      <c r="B21" s="29">
        <v>7128</v>
      </c>
      <c r="C21" s="30">
        <v>6507</v>
      </c>
      <c r="D21" s="22">
        <f t="shared" si="0"/>
        <v>91.28787878787878</v>
      </c>
      <c r="E21" s="21">
        <f t="shared" si="1"/>
        <v>-621</v>
      </c>
      <c r="F21" s="29">
        <v>4689</v>
      </c>
      <c r="G21" s="29">
        <v>4237</v>
      </c>
      <c r="H21" s="22">
        <f t="shared" si="2"/>
        <v>90.36041799957347</v>
      </c>
      <c r="I21" s="21">
        <f t="shared" si="3"/>
        <v>-452</v>
      </c>
      <c r="J21" s="29">
        <v>4177</v>
      </c>
      <c r="K21" s="29">
        <v>4437</v>
      </c>
      <c r="L21" s="22">
        <f t="shared" si="4"/>
        <v>106.2245630835528</v>
      </c>
      <c r="M21" s="21">
        <f t="shared" si="5"/>
        <v>260</v>
      </c>
      <c r="N21" s="31">
        <v>1390</v>
      </c>
      <c r="O21" s="29">
        <v>1747</v>
      </c>
      <c r="P21" s="23">
        <f t="shared" si="6"/>
        <v>125.68345323741008</v>
      </c>
      <c r="Q21" s="24">
        <f t="shared" si="7"/>
        <v>357</v>
      </c>
      <c r="R21" s="29">
        <v>1205</v>
      </c>
      <c r="S21" s="31">
        <v>1139</v>
      </c>
      <c r="T21" s="23">
        <f t="shared" si="8"/>
        <v>94.52282157676348</v>
      </c>
      <c r="U21" s="21">
        <f t="shared" si="9"/>
        <v>-66</v>
      </c>
      <c r="V21" s="29">
        <v>17230</v>
      </c>
      <c r="W21" s="29">
        <v>17712</v>
      </c>
      <c r="X21" s="22">
        <f t="shared" si="10"/>
        <v>102.79744631456762</v>
      </c>
      <c r="Y21" s="21">
        <f t="shared" si="11"/>
        <v>482</v>
      </c>
      <c r="Z21" s="29">
        <v>6993</v>
      </c>
      <c r="AA21" s="29">
        <v>6331</v>
      </c>
      <c r="AB21" s="22">
        <f t="shared" si="12"/>
        <v>90.53339053339053</v>
      </c>
      <c r="AC21" s="21">
        <f t="shared" si="13"/>
        <v>-662</v>
      </c>
      <c r="AD21" s="29">
        <v>5359</v>
      </c>
      <c r="AE21" s="30">
        <v>2536</v>
      </c>
      <c r="AF21" s="22">
        <f t="shared" si="14"/>
        <v>47.322261615973126</v>
      </c>
      <c r="AG21" s="21">
        <f t="shared" si="15"/>
        <v>-2823</v>
      </c>
      <c r="AH21" s="29">
        <v>2073</v>
      </c>
      <c r="AI21" s="29">
        <v>2057</v>
      </c>
      <c r="AJ21" s="23">
        <f t="shared" si="16"/>
        <v>99.22817173178967</v>
      </c>
      <c r="AK21" s="21">
        <f t="shared" si="17"/>
        <v>-16</v>
      </c>
      <c r="AL21" s="32">
        <v>750</v>
      </c>
      <c r="AM21" s="32">
        <v>769</v>
      </c>
      <c r="AN21" s="26">
        <f t="shared" si="28"/>
        <v>102.5</v>
      </c>
      <c r="AO21" s="25">
        <f t="shared" si="18"/>
        <v>19</v>
      </c>
      <c r="AP21" s="33">
        <v>4197</v>
      </c>
      <c r="AQ21" s="29">
        <v>4528</v>
      </c>
      <c r="AR21" s="23">
        <f t="shared" si="19"/>
        <v>107.9</v>
      </c>
      <c r="AS21" s="21">
        <f t="shared" si="20"/>
        <v>331</v>
      </c>
      <c r="AT21" s="29">
        <v>2270</v>
      </c>
      <c r="AU21" s="29">
        <v>2074</v>
      </c>
      <c r="AV21" s="23">
        <f t="shared" si="21"/>
        <v>91.36563876651982</v>
      </c>
      <c r="AW21" s="21">
        <f t="shared" si="22"/>
        <v>-196</v>
      </c>
      <c r="AX21" s="29">
        <v>1856</v>
      </c>
      <c r="AY21" s="29">
        <v>1760</v>
      </c>
      <c r="AZ21" s="23">
        <f t="shared" si="23"/>
        <v>94.82758620689656</v>
      </c>
      <c r="BA21" s="21">
        <f t="shared" si="24"/>
        <v>-96</v>
      </c>
      <c r="BB21" s="122">
        <v>1543</v>
      </c>
      <c r="BC21" s="29">
        <v>1686</v>
      </c>
      <c r="BD21" s="21">
        <f t="shared" si="25"/>
        <v>143</v>
      </c>
      <c r="BE21" s="29">
        <v>27</v>
      </c>
      <c r="BF21" s="29">
        <v>30</v>
      </c>
      <c r="BG21" s="22">
        <f t="shared" si="29"/>
        <v>111.1</v>
      </c>
      <c r="BH21" s="21">
        <f t="shared" si="30"/>
        <v>3</v>
      </c>
      <c r="BI21" s="29">
        <v>44</v>
      </c>
      <c r="BJ21" s="179">
        <v>8</v>
      </c>
      <c r="BK21" s="180">
        <f t="shared" si="31"/>
        <v>18.2</v>
      </c>
      <c r="BL21" s="181">
        <f t="shared" si="32"/>
        <v>-36</v>
      </c>
      <c r="BM21" s="29">
        <v>3460</v>
      </c>
      <c r="BN21" s="179">
        <v>4224</v>
      </c>
      <c r="BO21" s="23">
        <f t="shared" si="26"/>
        <v>122.08092485549133</v>
      </c>
      <c r="BP21" s="21">
        <f t="shared" si="27"/>
        <v>764</v>
      </c>
    </row>
    <row r="22" spans="1:68" s="13" customFormat="1" ht="21.75" customHeight="1">
      <c r="A22" s="28" t="s">
        <v>112</v>
      </c>
      <c r="B22" s="29">
        <v>2241</v>
      </c>
      <c r="C22" s="30">
        <v>2041</v>
      </c>
      <c r="D22" s="22">
        <f t="shared" si="0"/>
        <v>91.07541276215974</v>
      </c>
      <c r="E22" s="21">
        <f t="shared" si="1"/>
        <v>-200</v>
      </c>
      <c r="F22" s="29">
        <v>1414</v>
      </c>
      <c r="G22" s="29">
        <v>1086</v>
      </c>
      <c r="H22" s="22">
        <f t="shared" si="2"/>
        <v>76.80339462517681</v>
      </c>
      <c r="I22" s="21">
        <f t="shared" si="3"/>
        <v>-328</v>
      </c>
      <c r="J22" s="29">
        <v>1235</v>
      </c>
      <c r="K22" s="29">
        <v>1149</v>
      </c>
      <c r="L22" s="22">
        <f t="shared" si="4"/>
        <v>93.03643724696357</v>
      </c>
      <c r="M22" s="21">
        <f t="shared" si="5"/>
        <v>-86</v>
      </c>
      <c r="N22" s="31">
        <v>359</v>
      </c>
      <c r="O22" s="29">
        <v>308</v>
      </c>
      <c r="P22" s="23">
        <f t="shared" si="6"/>
        <v>85.79387186629526</v>
      </c>
      <c r="Q22" s="24">
        <f t="shared" si="7"/>
        <v>-51</v>
      </c>
      <c r="R22" s="29">
        <v>327</v>
      </c>
      <c r="S22" s="31">
        <v>293</v>
      </c>
      <c r="T22" s="23">
        <f t="shared" si="8"/>
        <v>89.60244648318043</v>
      </c>
      <c r="U22" s="21">
        <f t="shared" si="9"/>
        <v>-34</v>
      </c>
      <c r="V22" s="29">
        <v>4513</v>
      </c>
      <c r="W22" s="29">
        <v>4301</v>
      </c>
      <c r="X22" s="22">
        <f t="shared" si="10"/>
        <v>95.30245956126745</v>
      </c>
      <c r="Y22" s="21">
        <f t="shared" si="11"/>
        <v>-212</v>
      </c>
      <c r="Z22" s="29">
        <v>2215</v>
      </c>
      <c r="AA22" s="29">
        <v>1999</v>
      </c>
      <c r="AB22" s="22">
        <f t="shared" si="12"/>
        <v>90.24830699774267</v>
      </c>
      <c r="AC22" s="21">
        <f t="shared" si="13"/>
        <v>-216</v>
      </c>
      <c r="AD22" s="29">
        <v>1404</v>
      </c>
      <c r="AE22" s="30">
        <v>1014</v>
      </c>
      <c r="AF22" s="22">
        <f t="shared" si="14"/>
        <v>72.22222222222221</v>
      </c>
      <c r="AG22" s="21">
        <f t="shared" si="15"/>
        <v>-390</v>
      </c>
      <c r="AH22" s="29">
        <v>521</v>
      </c>
      <c r="AI22" s="29">
        <v>590</v>
      </c>
      <c r="AJ22" s="23">
        <f t="shared" si="16"/>
        <v>113.24376199616123</v>
      </c>
      <c r="AK22" s="21">
        <f t="shared" si="17"/>
        <v>69</v>
      </c>
      <c r="AL22" s="32">
        <v>145</v>
      </c>
      <c r="AM22" s="32">
        <v>163</v>
      </c>
      <c r="AN22" s="26">
        <f t="shared" si="28"/>
        <v>112.4</v>
      </c>
      <c r="AO22" s="25">
        <f t="shared" si="18"/>
        <v>18</v>
      </c>
      <c r="AP22" s="33">
        <v>1257</v>
      </c>
      <c r="AQ22" s="29">
        <v>1194</v>
      </c>
      <c r="AR22" s="23">
        <f t="shared" si="19"/>
        <v>95</v>
      </c>
      <c r="AS22" s="21">
        <f t="shared" si="20"/>
        <v>-63</v>
      </c>
      <c r="AT22" s="29">
        <v>955</v>
      </c>
      <c r="AU22" s="29">
        <v>651</v>
      </c>
      <c r="AV22" s="23">
        <f t="shared" si="21"/>
        <v>68.16753926701571</v>
      </c>
      <c r="AW22" s="21">
        <f t="shared" si="22"/>
        <v>-304</v>
      </c>
      <c r="AX22" s="29">
        <v>850</v>
      </c>
      <c r="AY22" s="29">
        <v>584</v>
      </c>
      <c r="AZ22" s="23">
        <f t="shared" si="23"/>
        <v>68.70588235294117</v>
      </c>
      <c r="BA22" s="21">
        <f t="shared" si="24"/>
        <v>-266</v>
      </c>
      <c r="BB22" s="122">
        <v>2028</v>
      </c>
      <c r="BC22" s="29">
        <v>2461</v>
      </c>
      <c r="BD22" s="21">
        <f t="shared" si="25"/>
        <v>433</v>
      </c>
      <c r="BE22" s="29">
        <v>5</v>
      </c>
      <c r="BF22" s="29">
        <v>3</v>
      </c>
      <c r="BG22" s="22">
        <f t="shared" si="29"/>
        <v>60</v>
      </c>
      <c r="BH22" s="21">
        <f t="shared" si="30"/>
        <v>-2</v>
      </c>
      <c r="BI22" s="29">
        <v>23</v>
      </c>
      <c r="BJ22" s="179">
        <v>15</v>
      </c>
      <c r="BK22" s="180">
        <f t="shared" si="31"/>
        <v>65.2</v>
      </c>
      <c r="BL22" s="181">
        <f t="shared" si="32"/>
        <v>-8</v>
      </c>
      <c r="BM22" s="29">
        <v>3464</v>
      </c>
      <c r="BN22" s="179">
        <v>3903</v>
      </c>
      <c r="BO22" s="23">
        <f t="shared" si="26"/>
        <v>112.67321016166281</v>
      </c>
      <c r="BP22" s="21">
        <f t="shared" si="27"/>
        <v>439</v>
      </c>
    </row>
    <row r="23" spans="1:68" s="13" customFormat="1" ht="21.75" customHeight="1">
      <c r="A23" s="28" t="s">
        <v>113</v>
      </c>
      <c r="B23" s="29">
        <v>815</v>
      </c>
      <c r="C23" s="30">
        <v>774</v>
      </c>
      <c r="D23" s="22">
        <f t="shared" si="0"/>
        <v>94.96932515337423</v>
      </c>
      <c r="E23" s="21">
        <f t="shared" si="1"/>
        <v>-41</v>
      </c>
      <c r="F23" s="29">
        <v>639</v>
      </c>
      <c r="G23" s="29">
        <v>483</v>
      </c>
      <c r="H23" s="22">
        <f t="shared" si="2"/>
        <v>75.5868544600939</v>
      </c>
      <c r="I23" s="21">
        <f t="shared" si="3"/>
        <v>-156</v>
      </c>
      <c r="J23" s="29">
        <v>413</v>
      </c>
      <c r="K23" s="29">
        <v>427</v>
      </c>
      <c r="L23" s="22">
        <f t="shared" si="4"/>
        <v>103.38983050847457</v>
      </c>
      <c r="M23" s="21">
        <f t="shared" si="5"/>
        <v>14</v>
      </c>
      <c r="N23" s="31">
        <v>67</v>
      </c>
      <c r="O23" s="29">
        <v>77</v>
      </c>
      <c r="P23" s="23">
        <f t="shared" si="6"/>
        <v>114.92537313432835</v>
      </c>
      <c r="Q23" s="24">
        <f t="shared" si="7"/>
        <v>10</v>
      </c>
      <c r="R23" s="29">
        <v>123</v>
      </c>
      <c r="S23" s="31">
        <v>120</v>
      </c>
      <c r="T23" s="23">
        <f t="shared" si="8"/>
        <v>97.5609756097561</v>
      </c>
      <c r="U23" s="21">
        <f t="shared" si="9"/>
        <v>-3</v>
      </c>
      <c r="V23" s="29">
        <v>1182</v>
      </c>
      <c r="W23" s="29">
        <v>1534</v>
      </c>
      <c r="X23" s="22">
        <f t="shared" si="10"/>
        <v>129.78003384094754</v>
      </c>
      <c r="Y23" s="21">
        <f t="shared" si="11"/>
        <v>352</v>
      </c>
      <c r="Z23" s="29">
        <v>792</v>
      </c>
      <c r="AA23" s="29">
        <v>759</v>
      </c>
      <c r="AB23" s="22">
        <f t="shared" si="12"/>
        <v>95.83333333333334</v>
      </c>
      <c r="AC23" s="21">
        <f t="shared" si="13"/>
        <v>-33</v>
      </c>
      <c r="AD23" s="29">
        <v>194</v>
      </c>
      <c r="AE23" s="30">
        <v>261</v>
      </c>
      <c r="AF23" s="22">
        <f t="shared" si="14"/>
        <v>134.53608247422682</v>
      </c>
      <c r="AG23" s="21">
        <f t="shared" si="15"/>
        <v>67</v>
      </c>
      <c r="AH23" s="29">
        <v>197</v>
      </c>
      <c r="AI23" s="29">
        <v>158</v>
      </c>
      <c r="AJ23" s="23">
        <f t="shared" si="16"/>
        <v>80.20304568527918</v>
      </c>
      <c r="AK23" s="21">
        <f t="shared" si="17"/>
        <v>-39</v>
      </c>
      <c r="AL23" s="32">
        <v>47</v>
      </c>
      <c r="AM23" s="32">
        <v>59</v>
      </c>
      <c r="AN23" s="26">
        <f t="shared" si="28"/>
        <v>125.5</v>
      </c>
      <c r="AO23" s="25">
        <f t="shared" si="18"/>
        <v>12</v>
      </c>
      <c r="AP23" s="33">
        <v>417</v>
      </c>
      <c r="AQ23" s="29">
        <v>408</v>
      </c>
      <c r="AR23" s="23">
        <f t="shared" si="19"/>
        <v>97.8</v>
      </c>
      <c r="AS23" s="21">
        <f t="shared" si="20"/>
        <v>-9</v>
      </c>
      <c r="AT23" s="29">
        <v>291</v>
      </c>
      <c r="AU23" s="29">
        <v>276</v>
      </c>
      <c r="AV23" s="23">
        <f t="shared" si="21"/>
        <v>94.84536082474226</v>
      </c>
      <c r="AW23" s="21">
        <f t="shared" si="22"/>
        <v>-15</v>
      </c>
      <c r="AX23" s="29">
        <v>234</v>
      </c>
      <c r="AY23" s="29">
        <v>232</v>
      </c>
      <c r="AZ23" s="23">
        <f t="shared" si="23"/>
        <v>99.14529914529915</v>
      </c>
      <c r="BA23" s="21">
        <f t="shared" si="24"/>
        <v>-2</v>
      </c>
      <c r="BB23" s="122">
        <v>2527</v>
      </c>
      <c r="BC23" s="29">
        <v>3598</v>
      </c>
      <c r="BD23" s="21">
        <f t="shared" si="25"/>
        <v>1071</v>
      </c>
      <c r="BE23" s="29">
        <v>3</v>
      </c>
      <c r="BF23" s="29">
        <v>1</v>
      </c>
      <c r="BG23" s="22">
        <f t="shared" si="29"/>
        <v>33.3</v>
      </c>
      <c r="BH23" s="21">
        <f t="shared" si="30"/>
        <v>-2</v>
      </c>
      <c r="BI23" s="29">
        <v>0</v>
      </c>
      <c r="BJ23" s="179">
        <v>1</v>
      </c>
      <c r="BK23" s="180" t="s">
        <v>130</v>
      </c>
      <c r="BL23" s="181">
        <f t="shared" si="32"/>
        <v>1</v>
      </c>
      <c r="BM23" s="29">
        <v>4003</v>
      </c>
      <c r="BN23" s="179">
        <v>4173</v>
      </c>
      <c r="BO23" s="23">
        <f t="shared" si="26"/>
        <v>104.24681488883338</v>
      </c>
      <c r="BP23" s="21">
        <f t="shared" si="27"/>
        <v>170</v>
      </c>
    </row>
    <row r="24" spans="1:68" s="13" customFormat="1" ht="21.75" customHeight="1">
      <c r="A24" s="28" t="s">
        <v>114</v>
      </c>
      <c r="B24" s="29">
        <v>2357</v>
      </c>
      <c r="C24" s="30">
        <v>2356</v>
      </c>
      <c r="D24" s="22">
        <f t="shared" si="0"/>
        <v>99.95757318625371</v>
      </c>
      <c r="E24" s="21">
        <f t="shared" si="1"/>
        <v>-1</v>
      </c>
      <c r="F24" s="29">
        <v>1908</v>
      </c>
      <c r="G24" s="29">
        <v>1835</v>
      </c>
      <c r="H24" s="22">
        <f t="shared" si="2"/>
        <v>96.17400419287212</v>
      </c>
      <c r="I24" s="21">
        <f t="shared" si="3"/>
        <v>-73</v>
      </c>
      <c r="J24" s="29">
        <v>1629</v>
      </c>
      <c r="K24" s="29">
        <v>1772</v>
      </c>
      <c r="L24" s="22">
        <f t="shared" si="4"/>
        <v>108.77839165131984</v>
      </c>
      <c r="M24" s="21">
        <f t="shared" si="5"/>
        <v>143</v>
      </c>
      <c r="N24" s="31">
        <v>259</v>
      </c>
      <c r="O24" s="29">
        <v>368</v>
      </c>
      <c r="P24" s="23">
        <f t="shared" si="6"/>
        <v>142.0849420849421</v>
      </c>
      <c r="Q24" s="24">
        <f t="shared" si="7"/>
        <v>109</v>
      </c>
      <c r="R24" s="29">
        <v>394</v>
      </c>
      <c r="S24" s="31">
        <v>373</v>
      </c>
      <c r="T24" s="23">
        <f t="shared" si="8"/>
        <v>94.67005076142132</v>
      </c>
      <c r="U24" s="21">
        <f t="shared" si="9"/>
        <v>-21</v>
      </c>
      <c r="V24" s="29">
        <v>7228</v>
      </c>
      <c r="W24" s="29">
        <v>8377</v>
      </c>
      <c r="X24" s="22">
        <f t="shared" si="10"/>
        <v>115.89651355838406</v>
      </c>
      <c r="Y24" s="21">
        <f t="shared" si="11"/>
        <v>1149</v>
      </c>
      <c r="Z24" s="29">
        <v>2332</v>
      </c>
      <c r="AA24" s="29">
        <v>2337</v>
      </c>
      <c r="AB24" s="22">
        <f t="shared" si="12"/>
        <v>100.21440823327616</v>
      </c>
      <c r="AC24" s="21">
        <f t="shared" si="13"/>
        <v>5</v>
      </c>
      <c r="AD24" s="29">
        <v>3694</v>
      </c>
      <c r="AE24" s="30">
        <v>4005</v>
      </c>
      <c r="AF24" s="22">
        <f t="shared" si="14"/>
        <v>108.41905793178125</v>
      </c>
      <c r="AG24" s="21">
        <f t="shared" si="15"/>
        <v>311</v>
      </c>
      <c r="AH24" s="29">
        <v>703</v>
      </c>
      <c r="AI24" s="29">
        <v>712</v>
      </c>
      <c r="AJ24" s="23">
        <f t="shared" si="16"/>
        <v>101.28022759601707</v>
      </c>
      <c r="AK24" s="21">
        <f t="shared" si="17"/>
        <v>9</v>
      </c>
      <c r="AL24" s="32">
        <v>269</v>
      </c>
      <c r="AM24" s="32">
        <v>256</v>
      </c>
      <c r="AN24" s="26">
        <f t="shared" si="28"/>
        <v>95.2</v>
      </c>
      <c r="AO24" s="25">
        <f t="shared" si="18"/>
        <v>-13</v>
      </c>
      <c r="AP24" s="33">
        <v>1535</v>
      </c>
      <c r="AQ24" s="29">
        <v>1556</v>
      </c>
      <c r="AR24" s="23">
        <f t="shared" si="19"/>
        <v>101.4</v>
      </c>
      <c r="AS24" s="21">
        <f t="shared" si="20"/>
        <v>21</v>
      </c>
      <c r="AT24" s="29">
        <v>521</v>
      </c>
      <c r="AU24" s="29">
        <v>445</v>
      </c>
      <c r="AV24" s="23">
        <f t="shared" si="21"/>
        <v>85.41266794625719</v>
      </c>
      <c r="AW24" s="21">
        <f t="shared" si="22"/>
        <v>-76</v>
      </c>
      <c r="AX24" s="29">
        <v>454</v>
      </c>
      <c r="AY24" s="29">
        <v>366</v>
      </c>
      <c r="AZ24" s="23">
        <f t="shared" si="23"/>
        <v>80.61674008810573</v>
      </c>
      <c r="BA24" s="21">
        <f t="shared" si="24"/>
        <v>-88</v>
      </c>
      <c r="BB24" s="122">
        <v>2880</v>
      </c>
      <c r="BC24" s="29">
        <v>3218</v>
      </c>
      <c r="BD24" s="21">
        <f t="shared" si="25"/>
        <v>338</v>
      </c>
      <c r="BE24" s="29">
        <v>16</v>
      </c>
      <c r="BF24" s="29">
        <v>12</v>
      </c>
      <c r="BG24" s="22">
        <f t="shared" si="29"/>
        <v>75</v>
      </c>
      <c r="BH24" s="21">
        <f t="shared" si="30"/>
        <v>-4</v>
      </c>
      <c r="BI24" s="29">
        <v>22</v>
      </c>
      <c r="BJ24" s="179">
        <v>13</v>
      </c>
      <c r="BK24" s="180">
        <f t="shared" si="31"/>
        <v>59.1</v>
      </c>
      <c r="BL24" s="181">
        <f t="shared" si="32"/>
        <v>-9</v>
      </c>
      <c r="BM24" s="29">
        <v>3851</v>
      </c>
      <c r="BN24" s="179">
        <v>5233</v>
      </c>
      <c r="BO24" s="23">
        <f t="shared" si="26"/>
        <v>135.88678265385613</v>
      </c>
      <c r="BP24" s="21">
        <f t="shared" si="27"/>
        <v>1382</v>
      </c>
    </row>
    <row r="25" spans="1:68" s="13" customFormat="1" ht="21.75" customHeight="1">
      <c r="A25" s="28" t="s">
        <v>115</v>
      </c>
      <c r="B25" s="29">
        <v>1648</v>
      </c>
      <c r="C25" s="30">
        <v>1415</v>
      </c>
      <c r="D25" s="22">
        <f t="shared" si="0"/>
        <v>85.8616504854369</v>
      </c>
      <c r="E25" s="21">
        <f t="shared" si="1"/>
        <v>-233</v>
      </c>
      <c r="F25" s="29">
        <v>1164</v>
      </c>
      <c r="G25" s="29">
        <v>880</v>
      </c>
      <c r="H25" s="22">
        <f t="shared" si="2"/>
        <v>75.60137457044674</v>
      </c>
      <c r="I25" s="21">
        <f t="shared" si="3"/>
        <v>-284</v>
      </c>
      <c r="J25" s="29">
        <v>1251</v>
      </c>
      <c r="K25" s="29">
        <v>1191</v>
      </c>
      <c r="L25" s="22">
        <f t="shared" si="4"/>
        <v>95.20383693045564</v>
      </c>
      <c r="M25" s="21">
        <f t="shared" si="5"/>
        <v>-60</v>
      </c>
      <c r="N25" s="31">
        <v>463</v>
      </c>
      <c r="O25" s="29">
        <v>494</v>
      </c>
      <c r="P25" s="23">
        <f t="shared" si="6"/>
        <v>106.69546436285098</v>
      </c>
      <c r="Q25" s="24">
        <f t="shared" si="7"/>
        <v>31</v>
      </c>
      <c r="R25" s="29">
        <v>272</v>
      </c>
      <c r="S25" s="31">
        <v>235</v>
      </c>
      <c r="T25" s="23">
        <f t="shared" si="8"/>
        <v>86.39705882352942</v>
      </c>
      <c r="U25" s="21">
        <f t="shared" si="9"/>
        <v>-37</v>
      </c>
      <c r="V25" s="29">
        <v>2762</v>
      </c>
      <c r="W25" s="29">
        <v>2605</v>
      </c>
      <c r="X25" s="22">
        <f t="shared" si="10"/>
        <v>94.3157132512672</v>
      </c>
      <c r="Y25" s="21">
        <f t="shared" si="11"/>
        <v>-157</v>
      </c>
      <c r="Z25" s="29">
        <v>1613</v>
      </c>
      <c r="AA25" s="29">
        <v>1391</v>
      </c>
      <c r="AB25" s="22">
        <f t="shared" si="12"/>
        <v>86.23682579045257</v>
      </c>
      <c r="AC25" s="21">
        <f t="shared" si="13"/>
        <v>-222</v>
      </c>
      <c r="AD25" s="29">
        <v>677</v>
      </c>
      <c r="AE25" s="30">
        <v>621</v>
      </c>
      <c r="AF25" s="22">
        <f t="shared" si="14"/>
        <v>91.72821270310192</v>
      </c>
      <c r="AG25" s="21">
        <f t="shared" si="15"/>
        <v>-56</v>
      </c>
      <c r="AH25" s="29">
        <v>314</v>
      </c>
      <c r="AI25" s="29">
        <v>220</v>
      </c>
      <c r="AJ25" s="23">
        <f t="shared" si="16"/>
        <v>70.06369426751591</v>
      </c>
      <c r="AK25" s="21">
        <f t="shared" si="17"/>
        <v>-94</v>
      </c>
      <c r="AL25" s="32">
        <v>176</v>
      </c>
      <c r="AM25" s="32">
        <v>183</v>
      </c>
      <c r="AN25" s="26">
        <f t="shared" si="28"/>
        <v>104</v>
      </c>
      <c r="AO25" s="25">
        <f t="shared" si="18"/>
        <v>7</v>
      </c>
      <c r="AP25" s="33">
        <v>1214</v>
      </c>
      <c r="AQ25" s="29">
        <v>1113</v>
      </c>
      <c r="AR25" s="23">
        <f t="shared" si="19"/>
        <v>91.7</v>
      </c>
      <c r="AS25" s="21">
        <f t="shared" si="20"/>
        <v>-101</v>
      </c>
      <c r="AT25" s="29">
        <v>535</v>
      </c>
      <c r="AU25" s="29">
        <v>450</v>
      </c>
      <c r="AV25" s="23">
        <f t="shared" si="21"/>
        <v>84.11214953271028</v>
      </c>
      <c r="AW25" s="21">
        <f t="shared" si="22"/>
        <v>-85</v>
      </c>
      <c r="AX25" s="29">
        <v>471</v>
      </c>
      <c r="AY25" s="29">
        <v>391</v>
      </c>
      <c r="AZ25" s="23">
        <f t="shared" si="23"/>
        <v>83.01486199575372</v>
      </c>
      <c r="BA25" s="21">
        <f t="shared" si="24"/>
        <v>-80</v>
      </c>
      <c r="BB25" s="122">
        <v>2343</v>
      </c>
      <c r="BC25" s="29">
        <v>2813</v>
      </c>
      <c r="BD25" s="21">
        <f t="shared" si="25"/>
        <v>470</v>
      </c>
      <c r="BE25" s="29">
        <v>3</v>
      </c>
      <c r="BF25" s="29">
        <v>9</v>
      </c>
      <c r="BG25" s="22">
        <f t="shared" si="29"/>
        <v>300</v>
      </c>
      <c r="BH25" s="21">
        <f t="shared" si="30"/>
        <v>6</v>
      </c>
      <c r="BI25" s="29">
        <v>5</v>
      </c>
      <c r="BJ25" s="179"/>
      <c r="BK25" s="180">
        <f t="shared" si="31"/>
        <v>0</v>
      </c>
      <c r="BL25" s="181">
        <f t="shared" si="32"/>
        <v>-5</v>
      </c>
      <c r="BM25" s="29" t="s">
        <v>179</v>
      </c>
      <c r="BN25" s="179">
        <v>4314</v>
      </c>
      <c r="BO25" s="23">
        <f t="shared" si="26"/>
        <v>105.01460564751703</v>
      </c>
      <c r="BP25" s="21">
        <f t="shared" si="27"/>
        <v>206</v>
      </c>
    </row>
    <row r="26" spans="1:68" s="13" customFormat="1" ht="21.75" customHeight="1">
      <c r="A26" s="28" t="s">
        <v>116</v>
      </c>
      <c r="B26" s="29">
        <v>5928</v>
      </c>
      <c r="C26" s="30">
        <v>5785</v>
      </c>
      <c r="D26" s="22">
        <f t="shared" si="0"/>
        <v>97.58771929824562</v>
      </c>
      <c r="E26" s="21">
        <f t="shared" si="1"/>
        <v>-143</v>
      </c>
      <c r="F26" s="29">
        <v>4866</v>
      </c>
      <c r="G26" s="29">
        <v>4601</v>
      </c>
      <c r="H26" s="22">
        <f t="shared" si="2"/>
        <v>94.55404849979449</v>
      </c>
      <c r="I26" s="21">
        <f t="shared" si="3"/>
        <v>-265</v>
      </c>
      <c r="J26" s="29">
        <v>4474</v>
      </c>
      <c r="K26" s="29">
        <v>4572</v>
      </c>
      <c r="L26" s="22">
        <f t="shared" si="4"/>
        <v>102.19043361645059</v>
      </c>
      <c r="M26" s="21">
        <f t="shared" si="5"/>
        <v>98</v>
      </c>
      <c r="N26" s="31">
        <v>1114</v>
      </c>
      <c r="O26" s="29">
        <v>1129</v>
      </c>
      <c r="P26" s="23">
        <f t="shared" si="6"/>
        <v>101.34649910233394</v>
      </c>
      <c r="Q26" s="24">
        <f t="shared" si="7"/>
        <v>15</v>
      </c>
      <c r="R26" s="29">
        <v>951</v>
      </c>
      <c r="S26" s="31">
        <v>874</v>
      </c>
      <c r="T26" s="23">
        <f t="shared" si="8"/>
        <v>91.90325972660357</v>
      </c>
      <c r="U26" s="21">
        <f t="shared" si="9"/>
        <v>-77</v>
      </c>
      <c r="V26" s="29">
        <v>14282</v>
      </c>
      <c r="W26" s="29">
        <v>16347</v>
      </c>
      <c r="X26" s="22">
        <f t="shared" si="10"/>
        <v>114.45875927741214</v>
      </c>
      <c r="Y26" s="21">
        <f t="shared" si="11"/>
        <v>2065</v>
      </c>
      <c r="Z26" s="29">
        <v>5860</v>
      </c>
      <c r="AA26" s="29">
        <v>5734</v>
      </c>
      <c r="AB26" s="22">
        <f t="shared" si="12"/>
        <v>97.84982935153583</v>
      </c>
      <c r="AC26" s="21">
        <f t="shared" si="13"/>
        <v>-126</v>
      </c>
      <c r="AD26" s="29">
        <v>4223</v>
      </c>
      <c r="AE26" s="30">
        <v>5280</v>
      </c>
      <c r="AF26" s="22">
        <f t="shared" si="14"/>
        <v>125.02959981056121</v>
      </c>
      <c r="AG26" s="21">
        <f t="shared" si="15"/>
        <v>1057</v>
      </c>
      <c r="AH26" s="29">
        <v>1783</v>
      </c>
      <c r="AI26" s="29">
        <v>1763</v>
      </c>
      <c r="AJ26" s="23">
        <f t="shared" si="16"/>
        <v>98.87829500841279</v>
      </c>
      <c r="AK26" s="21">
        <f t="shared" si="17"/>
        <v>-20</v>
      </c>
      <c r="AL26" s="32">
        <v>586</v>
      </c>
      <c r="AM26" s="32">
        <v>646</v>
      </c>
      <c r="AN26" s="26">
        <f t="shared" si="28"/>
        <v>110.2</v>
      </c>
      <c r="AO26" s="25">
        <f t="shared" si="18"/>
        <v>60</v>
      </c>
      <c r="AP26" s="33">
        <v>4550</v>
      </c>
      <c r="AQ26" s="29">
        <v>4585</v>
      </c>
      <c r="AR26" s="23">
        <f t="shared" si="19"/>
        <v>100.8</v>
      </c>
      <c r="AS26" s="21">
        <f t="shared" si="20"/>
        <v>35</v>
      </c>
      <c r="AT26" s="29">
        <v>1184</v>
      </c>
      <c r="AU26" s="29">
        <v>1054</v>
      </c>
      <c r="AV26" s="23">
        <f t="shared" si="21"/>
        <v>89.02027027027027</v>
      </c>
      <c r="AW26" s="21">
        <f t="shared" si="22"/>
        <v>-130</v>
      </c>
      <c r="AX26" s="29">
        <v>1001</v>
      </c>
      <c r="AY26" s="29">
        <v>920</v>
      </c>
      <c r="AZ26" s="23">
        <f t="shared" si="23"/>
        <v>91.9080919080919</v>
      </c>
      <c r="BA26" s="21">
        <f t="shared" si="24"/>
        <v>-81</v>
      </c>
      <c r="BB26" s="122">
        <v>2022</v>
      </c>
      <c r="BC26" s="29">
        <v>2612</v>
      </c>
      <c r="BD26" s="21">
        <f t="shared" si="25"/>
        <v>590</v>
      </c>
      <c r="BE26" s="29">
        <v>36</v>
      </c>
      <c r="BF26" s="29">
        <v>15</v>
      </c>
      <c r="BG26" s="22">
        <f t="shared" si="29"/>
        <v>41.7</v>
      </c>
      <c r="BH26" s="21">
        <f t="shared" si="30"/>
        <v>-21</v>
      </c>
      <c r="BI26" s="29">
        <v>34</v>
      </c>
      <c r="BJ26" s="179">
        <v>1</v>
      </c>
      <c r="BK26" s="180">
        <f t="shared" si="31"/>
        <v>2.9</v>
      </c>
      <c r="BL26" s="181">
        <f t="shared" si="32"/>
        <v>-33</v>
      </c>
      <c r="BM26" s="29">
        <v>3942</v>
      </c>
      <c r="BN26" s="179">
        <v>4743</v>
      </c>
      <c r="BO26" s="23">
        <f t="shared" si="26"/>
        <v>120.31963470319636</v>
      </c>
      <c r="BP26" s="21">
        <f t="shared" si="27"/>
        <v>801</v>
      </c>
    </row>
    <row r="27" spans="1:68" s="13" customFormat="1" ht="21.75" customHeight="1">
      <c r="A27" s="28" t="s">
        <v>117</v>
      </c>
      <c r="B27" s="29">
        <v>8100</v>
      </c>
      <c r="C27" s="30">
        <v>7867</v>
      </c>
      <c r="D27" s="22">
        <f t="shared" si="0"/>
        <v>97.12345679012346</v>
      </c>
      <c r="E27" s="21">
        <f t="shared" si="1"/>
        <v>-233</v>
      </c>
      <c r="F27" s="29">
        <v>5557</v>
      </c>
      <c r="G27" s="29">
        <v>5421</v>
      </c>
      <c r="H27" s="22">
        <f t="shared" si="2"/>
        <v>97.55263631455821</v>
      </c>
      <c r="I27" s="21">
        <f t="shared" si="3"/>
        <v>-136</v>
      </c>
      <c r="J27" s="29">
        <v>4693</v>
      </c>
      <c r="K27" s="29">
        <v>4611</v>
      </c>
      <c r="L27" s="22">
        <f t="shared" si="4"/>
        <v>98.2527168122736</v>
      </c>
      <c r="M27" s="21">
        <f t="shared" si="5"/>
        <v>-82</v>
      </c>
      <c r="N27" s="31">
        <v>855</v>
      </c>
      <c r="O27" s="29">
        <v>927</v>
      </c>
      <c r="P27" s="23">
        <f t="shared" si="6"/>
        <v>108.42105263157895</v>
      </c>
      <c r="Q27" s="24">
        <f t="shared" si="7"/>
        <v>72</v>
      </c>
      <c r="R27" s="29">
        <v>1255</v>
      </c>
      <c r="S27" s="31">
        <v>1323</v>
      </c>
      <c r="T27" s="23">
        <f t="shared" si="8"/>
        <v>105.41832669322709</v>
      </c>
      <c r="U27" s="21">
        <f t="shared" si="9"/>
        <v>68</v>
      </c>
      <c r="V27" s="29">
        <v>15115</v>
      </c>
      <c r="W27" s="29">
        <v>15155</v>
      </c>
      <c r="X27" s="22">
        <f t="shared" si="10"/>
        <v>100.26463777704267</v>
      </c>
      <c r="Y27" s="21">
        <f t="shared" si="11"/>
        <v>40</v>
      </c>
      <c r="Z27" s="29">
        <v>8024</v>
      </c>
      <c r="AA27" s="29">
        <v>7784</v>
      </c>
      <c r="AB27" s="22">
        <f t="shared" si="12"/>
        <v>97.00897308075773</v>
      </c>
      <c r="AC27" s="21">
        <f t="shared" si="13"/>
        <v>-240</v>
      </c>
      <c r="AD27" s="29">
        <v>3979</v>
      </c>
      <c r="AE27" s="30">
        <v>3498</v>
      </c>
      <c r="AF27" s="22">
        <f t="shared" si="14"/>
        <v>87.91153556169891</v>
      </c>
      <c r="AG27" s="21">
        <f t="shared" si="15"/>
        <v>-481</v>
      </c>
      <c r="AH27" s="29">
        <v>2365</v>
      </c>
      <c r="AI27" s="29">
        <v>2528</v>
      </c>
      <c r="AJ27" s="23">
        <f t="shared" si="16"/>
        <v>106.89217758985201</v>
      </c>
      <c r="AK27" s="21">
        <f t="shared" si="17"/>
        <v>163</v>
      </c>
      <c r="AL27" s="32">
        <v>751</v>
      </c>
      <c r="AM27" s="32">
        <v>703</v>
      </c>
      <c r="AN27" s="26">
        <f t="shared" si="28"/>
        <v>93.6</v>
      </c>
      <c r="AO27" s="25">
        <f t="shared" si="18"/>
        <v>-48</v>
      </c>
      <c r="AP27" s="33">
        <v>5278</v>
      </c>
      <c r="AQ27" s="29">
        <v>5545</v>
      </c>
      <c r="AR27" s="23">
        <f t="shared" si="19"/>
        <v>105.1</v>
      </c>
      <c r="AS27" s="21">
        <f t="shared" si="20"/>
        <v>267</v>
      </c>
      <c r="AT27" s="29">
        <v>2446</v>
      </c>
      <c r="AU27" s="29">
        <v>2554</v>
      </c>
      <c r="AV27" s="23">
        <f t="shared" si="21"/>
        <v>104.4153720359771</v>
      </c>
      <c r="AW27" s="21">
        <f t="shared" si="22"/>
        <v>108</v>
      </c>
      <c r="AX27" s="29">
        <v>1868</v>
      </c>
      <c r="AY27" s="29">
        <v>2031</v>
      </c>
      <c r="AZ27" s="23">
        <f t="shared" si="23"/>
        <v>108.72591006423984</v>
      </c>
      <c r="BA27" s="21">
        <f t="shared" si="24"/>
        <v>163</v>
      </c>
      <c r="BB27" s="122">
        <v>1947</v>
      </c>
      <c r="BC27" s="29">
        <v>2012</v>
      </c>
      <c r="BD27" s="21">
        <f t="shared" si="25"/>
        <v>65</v>
      </c>
      <c r="BE27" s="29">
        <v>16</v>
      </c>
      <c r="BF27" s="29">
        <v>9</v>
      </c>
      <c r="BG27" s="22">
        <f t="shared" si="29"/>
        <v>56.3</v>
      </c>
      <c r="BH27" s="21">
        <f t="shared" si="30"/>
        <v>-7</v>
      </c>
      <c r="BI27" s="29">
        <v>29</v>
      </c>
      <c r="BJ27" s="179">
        <v>2</v>
      </c>
      <c r="BK27" s="180">
        <f t="shared" si="31"/>
        <v>6.9</v>
      </c>
      <c r="BL27" s="181">
        <f t="shared" si="32"/>
        <v>-27</v>
      </c>
      <c r="BM27" s="29">
        <v>4798</v>
      </c>
      <c r="BN27" s="179">
        <v>4594</v>
      </c>
      <c r="BO27" s="23">
        <f t="shared" si="26"/>
        <v>95.74822842851188</v>
      </c>
      <c r="BP27" s="21">
        <f t="shared" si="27"/>
        <v>-204</v>
      </c>
    </row>
    <row r="28" spans="1:68" s="35" customFormat="1" ht="21.75" customHeight="1">
      <c r="A28" s="28" t="s">
        <v>118</v>
      </c>
      <c r="B28" s="29">
        <v>686</v>
      </c>
      <c r="C28" s="30">
        <v>599</v>
      </c>
      <c r="D28" s="22">
        <f t="shared" si="0"/>
        <v>87.31778425655978</v>
      </c>
      <c r="E28" s="21">
        <f t="shared" si="1"/>
        <v>-87</v>
      </c>
      <c r="F28" s="29">
        <v>547</v>
      </c>
      <c r="G28" s="29">
        <v>482</v>
      </c>
      <c r="H28" s="22">
        <f t="shared" si="2"/>
        <v>88.11700182815356</v>
      </c>
      <c r="I28" s="21">
        <f t="shared" si="3"/>
        <v>-65</v>
      </c>
      <c r="J28" s="29">
        <v>722</v>
      </c>
      <c r="K28" s="29">
        <v>715</v>
      </c>
      <c r="L28" s="22">
        <f t="shared" si="4"/>
        <v>99.03047091412742</v>
      </c>
      <c r="M28" s="21">
        <f t="shared" si="5"/>
        <v>-7</v>
      </c>
      <c r="N28" s="31">
        <v>252</v>
      </c>
      <c r="O28" s="29">
        <v>299</v>
      </c>
      <c r="P28" s="23">
        <f t="shared" si="6"/>
        <v>118.65079365079364</v>
      </c>
      <c r="Q28" s="24">
        <f t="shared" si="7"/>
        <v>47</v>
      </c>
      <c r="R28" s="29">
        <v>174</v>
      </c>
      <c r="S28" s="31">
        <v>144</v>
      </c>
      <c r="T28" s="23">
        <f t="shared" si="8"/>
        <v>82.75862068965517</v>
      </c>
      <c r="U28" s="21">
        <f t="shared" si="9"/>
        <v>-30</v>
      </c>
      <c r="V28" s="29">
        <v>1909</v>
      </c>
      <c r="W28" s="29">
        <v>2121</v>
      </c>
      <c r="X28" s="22">
        <f t="shared" si="10"/>
        <v>111.10529072812992</v>
      </c>
      <c r="Y28" s="21">
        <f t="shared" si="11"/>
        <v>212</v>
      </c>
      <c r="Z28" s="29">
        <v>678</v>
      </c>
      <c r="AA28" s="29">
        <v>581</v>
      </c>
      <c r="AB28" s="22">
        <f t="shared" si="12"/>
        <v>85.69321533923303</v>
      </c>
      <c r="AC28" s="21">
        <f t="shared" si="13"/>
        <v>-97</v>
      </c>
      <c r="AD28" s="29">
        <v>479</v>
      </c>
      <c r="AE28" s="30">
        <v>707</v>
      </c>
      <c r="AF28" s="22" t="s">
        <v>130</v>
      </c>
      <c r="AG28" s="21">
        <f t="shared" si="15"/>
        <v>228</v>
      </c>
      <c r="AH28" s="29">
        <v>221</v>
      </c>
      <c r="AI28" s="29">
        <v>259</v>
      </c>
      <c r="AJ28" s="23">
        <f t="shared" si="16"/>
        <v>117.19457013574662</v>
      </c>
      <c r="AK28" s="21">
        <f t="shared" si="17"/>
        <v>38</v>
      </c>
      <c r="AL28" s="32">
        <v>240</v>
      </c>
      <c r="AM28" s="32">
        <v>260</v>
      </c>
      <c r="AN28" s="26">
        <f t="shared" si="28"/>
        <v>108.3</v>
      </c>
      <c r="AO28" s="25">
        <f t="shared" si="18"/>
        <v>20</v>
      </c>
      <c r="AP28" s="33">
        <v>759</v>
      </c>
      <c r="AQ28" s="29">
        <v>765</v>
      </c>
      <c r="AR28" s="23">
        <f t="shared" si="19"/>
        <v>100.8</v>
      </c>
      <c r="AS28" s="21">
        <f t="shared" si="20"/>
        <v>6</v>
      </c>
      <c r="AT28" s="29">
        <v>117</v>
      </c>
      <c r="AU28" s="29">
        <v>106</v>
      </c>
      <c r="AV28" s="23">
        <f t="shared" si="21"/>
        <v>90.5982905982906</v>
      </c>
      <c r="AW28" s="21">
        <f t="shared" si="22"/>
        <v>-11</v>
      </c>
      <c r="AX28" s="29">
        <v>86</v>
      </c>
      <c r="AY28" s="29">
        <v>79</v>
      </c>
      <c r="AZ28" s="23">
        <f t="shared" si="23"/>
        <v>91.86046511627907</v>
      </c>
      <c r="BA28" s="21">
        <f t="shared" si="24"/>
        <v>-7</v>
      </c>
      <c r="BB28" s="122">
        <v>2175</v>
      </c>
      <c r="BC28" s="29">
        <v>2879</v>
      </c>
      <c r="BD28" s="21">
        <f t="shared" si="25"/>
        <v>704</v>
      </c>
      <c r="BE28" s="29">
        <v>3</v>
      </c>
      <c r="BF28" s="29">
        <v>3</v>
      </c>
      <c r="BG28" s="22">
        <f t="shared" si="29"/>
        <v>100</v>
      </c>
      <c r="BH28" s="21">
        <f t="shared" si="30"/>
        <v>0</v>
      </c>
      <c r="BI28" s="29">
        <v>8</v>
      </c>
      <c r="BJ28" s="179"/>
      <c r="BK28" s="180">
        <f t="shared" si="31"/>
        <v>0</v>
      </c>
      <c r="BL28" s="181">
        <f t="shared" si="32"/>
        <v>-8</v>
      </c>
      <c r="BM28" s="29">
        <v>3800</v>
      </c>
      <c r="BN28" s="179">
        <v>4139</v>
      </c>
      <c r="BO28" s="23">
        <f t="shared" si="26"/>
        <v>108.92105263157895</v>
      </c>
      <c r="BP28" s="21">
        <f t="shared" si="27"/>
        <v>339</v>
      </c>
    </row>
    <row r="29" spans="1:68" s="13" customFormat="1" ht="21.75" customHeight="1">
      <c r="A29" s="36" t="s">
        <v>119</v>
      </c>
      <c r="B29" s="29">
        <v>1215</v>
      </c>
      <c r="C29" s="30">
        <v>1266</v>
      </c>
      <c r="D29" s="22">
        <f t="shared" si="0"/>
        <v>104.19753086419755</v>
      </c>
      <c r="E29" s="21">
        <f t="shared" si="1"/>
        <v>51</v>
      </c>
      <c r="F29" s="29">
        <v>902</v>
      </c>
      <c r="G29" s="29">
        <v>1006</v>
      </c>
      <c r="H29" s="22">
        <f t="shared" si="2"/>
        <v>111.529933481153</v>
      </c>
      <c r="I29" s="21">
        <f t="shared" si="3"/>
        <v>104</v>
      </c>
      <c r="J29" s="29">
        <v>1010</v>
      </c>
      <c r="K29" s="29">
        <v>1072</v>
      </c>
      <c r="L29" s="22">
        <f t="shared" si="4"/>
        <v>106.13861386138615</v>
      </c>
      <c r="M29" s="21">
        <f t="shared" si="5"/>
        <v>62</v>
      </c>
      <c r="N29" s="31">
        <v>257</v>
      </c>
      <c r="O29" s="29">
        <v>302</v>
      </c>
      <c r="P29" s="23">
        <f t="shared" si="6"/>
        <v>117.50972762645915</v>
      </c>
      <c r="Q29" s="24">
        <f t="shared" si="7"/>
        <v>45</v>
      </c>
      <c r="R29" s="29">
        <v>260</v>
      </c>
      <c r="S29" s="31">
        <v>206</v>
      </c>
      <c r="T29" s="23">
        <f t="shared" si="8"/>
        <v>79.23076923076923</v>
      </c>
      <c r="U29" s="21">
        <f t="shared" si="9"/>
        <v>-54</v>
      </c>
      <c r="V29" s="29">
        <v>4901</v>
      </c>
      <c r="W29" s="29">
        <v>5564</v>
      </c>
      <c r="X29" s="22">
        <f t="shared" si="10"/>
        <v>113.52785145888593</v>
      </c>
      <c r="Y29" s="21">
        <f t="shared" si="11"/>
        <v>663</v>
      </c>
      <c r="Z29" s="29">
        <v>1141</v>
      </c>
      <c r="AA29" s="29">
        <v>1248</v>
      </c>
      <c r="AB29" s="22">
        <f t="shared" si="12"/>
        <v>109.37773882559159</v>
      </c>
      <c r="AC29" s="21">
        <f t="shared" si="13"/>
        <v>107</v>
      </c>
      <c r="AD29" s="29">
        <v>2252</v>
      </c>
      <c r="AE29" s="30">
        <v>2242</v>
      </c>
      <c r="AF29" s="22">
        <f t="shared" si="14"/>
        <v>99.55595026642983</v>
      </c>
      <c r="AG29" s="21">
        <f t="shared" si="15"/>
        <v>-10</v>
      </c>
      <c r="AH29" s="29">
        <v>280</v>
      </c>
      <c r="AI29" s="29">
        <v>241</v>
      </c>
      <c r="AJ29" s="23">
        <f t="shared" si="16"/>
        <v>86.07142857142858</v>
      </c>
      <c r="AK29" s="21">
        <f t="shared" si="17"/>
        <v>-39</v>
      </c>
      <c r="AL29" s="32">
        <v>215</v>
      </c>
      <c r="AM29" s="32">
        <v>224</v>
      </c>
      <c r="AN29" s="26">
        <f t="shared" si="28"/>
        <v>104.2</v>
      </c>
      <c r="AO29" s="25">
        <f t="shared" si="18"/>
        <v>9</v>
      </c>
      <c r="AP29" s="33">
        <v>994</v>
      </c>
      <c r="AQ29" s="29">
        <v>1063</v>
      </c>
      <c r="AR29" s="23">
        <f t="shared" si="19"/>
        <v>106.9</v>
      </c>
      <c r="AS29" s="21">
        <f t="shared" si="20"/>
        <v>69</v>
      </c>
      <c r="AT29" s="29">
        <v>260</v>
      </c>
      <c r="AU29" s="29">
        <v>310</v>
      </c>
      <c r="AV29" s="23">
        <f t="shared" si="21"/>
        <v>119.23076923076923</v>
      </c>
      <c r="AW29" s="21">
        <f t="shared" si="22"/>
        <v>50</v>
      </c>
      <c r="AX29" s="29">
        <v>212</v>
      </c>
      <c r="AY29" s="29">
        <v>250</v>
      </c>
      <c r="AZ29" s="23">
        <f t="shared" si="23"/>
        <v>117.9245283018868</v>
      </c>
      <c r="BA29" s="21">
        <f t="shared" si="24"/>
        <v>38</v>
      </c>
      <c r="BB29" s="122">
        <v>2191</v>
      </c>
      <c r="BC29" s="29">
        <v>2572</v>
      </c>
      <c r="BD29" s="21">
        <f t="shared" si="25"/>
        <v>381</v>
      </c>
      <c r="BE29" s="29">
        <v>22</v>
      </c>
      <c r="BF29" s="29">
        <v>31</v>
      </c>
      <c r="BG29" s="22">
        <f t="shared" si="29"/>
        <v>140.9</v>
      </c>
      <c r="BH29" s="21">
        <f t="shared" si="30"/>
        <v>9</v>
      </c>
      <c r="BI29" s="29">
        <v>52</v>
      </c>
      <c r="BJ29" s="179">
        <v>18</v>
      </c>
      <c r="BK29" s="180">
        <f t="shared" si="31"/>
        <v>34.6</v>
      </c>
      <c r="BL29" s="181">
        <f t="shared" si="32"/>
        <v>-34</v>
      </c>
      <c r="BM29" s="29">
        <v>3309</v>
      </c>
      <c r="BN29" s="179">
        <v>4560</v>
      </c>
      <c r="BO29" s="23">
        <f t="shared" si="26"/>
        <v>137.80598368087036</v>
      </c>
      <c r="BP29" s="21">
        <f t="shared" si="27"/>
        <v>1251</v>
      </c>
    </row>
    <row r="30" spans="1:68" s="13" customFormat="1" ht="21.75" customHeight="1">
      <c r="A30" s="28" t="s">
        <v>120</v>
      </c>
      <c r="B30" s="29">
        <v>5021</v>
      </c>
      <c r="C30" s="30">
        <v>4823</v>
      </c>
      <c r="D30" s="22">
        <f t="shared" si="0"/>
        <v>96.0565624377614</v>
      </c>
      <c r="E30" s="21">
        <f t="shared" si="1"/>
        <v>-198</v>
      </c>
      <c r="F30" s="29">
        <v>3467</v>
      </c>
      <c r="G30" s="29">
        <v>3380</v>
      </c>
      <c r="H30" s="22">
        <f t="shared" si="2"/>
        <v>97.49062590135564</v>
      </c>
      <c r="I30" s="21">
        <f t="shared" si="3"/>
        <v>-87</v>
      </c>
      <c r="J30" s="29">
        <v>2710</v>
      </c>
      <c r="K30" s="29">
        <v>2687</v>
      </c>
      <c r="L30" s="22">
        <f t="shared" si="4"/>
        <v>99.15129151291512</v>
      </c>
      <c r="M30" s="21">
        <f t="shared" si="5"/>
        <v>-23</v>
      </c>
      <c r="N30" s="31">
        <v>624</v>
      </c>
      <c r="O30" s="29">
        <v>582</v>
      </c>
      <c r="P30" s="23">
        <f t="shared" si="6"/>
        <v>93.26923076923077</v>
      </c>
      <c r="Q30" s="24">
        <f t="shared" si="7"/>
        <v>-42</v>
      </c>
      <c r="R30" s="29">
        <v>753</v>
      </c>
      <c r="S30" s="31">
        <v>776</v>
      </c>
      <c r="T30" s="23">
        <f t="shared" si="8"/>
        <v>103.05444887118193</v>
      </c>
      <c r="U30" s="21">
        <f t="shared" si="9"/>
        <v>23</v>
      </c>
      <c r="V30" s="29">
        <v>10734</v>
      </c>
      <c r="W30" s="29">
        <v>9590</v>
      </c>
      <c r="X30" s="22">
        <f t="shared" si="10"/>
        <v>89.3422768772126</v>
      </c>
      <c r="Y30" s="21">
        <f t="shared" si="11"/>
        <v>-1144</v>
      </c>
      <c r="Z30" s="29">
        <v>4993</v>
      </c>
      <c r="AA30" s="29">
        <v>4767</v>
      </c>
      <c r="AB30" s="22">
        <f t="shared" si="12"/>
        <v>95.47366312837973</v>
      </c>
      <c r="AC30" s="21">
        <f t="shared" si="13"/>
        <v>-226</v>
      </c>
      <c r="AD30" s="29">
        <v>4107</v>
      </c>
      <c r="AE30" s="30">
        <v>2965</v>
      </c>
      <c r="AF30" s="22">
        <f t="shared" si="14"/>
        <v>72.19381543705869</v>
      </c>
      <c r="AG30" s="21">
        <f t="shared" si="15"/>
        <v>-1142</v>
      </c>
      <c r="AH30" s="29">
        <v>1446</v>
      </c>
      <c r="AI30" s="29">
        <v>1510</v>
      </c>
      <c r="AJ30" s="23">
        <f t="shared" si="16"/>
        <v>104.42600276625174</v>
      </c>
      <c r="AK30" s="21">
        <f t="shared" si="17"/>
        <v>64</v>
      </c>
      <c r="AL30" s="32">
        <v>422</v>
      </c>
      <c r="AM30" s="32">
        <v>463</v>
      </c>
      <c r="AN30" s="26">
        <f t="shared" si="28"/>
        <v>109.7</v>
      </c>
      <c r="AO30" s="25">
        <f t="shared" si="18"/>
        <v>41</v>
      </c>
      <c r="AP30" s="33">
        <v>2679</v>
      </c>
      <c r="AQ30" s="29">
        <v>2652</v>
      </c>
      <c r="AR30" s="23">
        <f t="shared" si="19"/>
        <v>99</v>
      </c>
      <c r="AS30" s="21">
        <f t="shared" si="20"/>
        <v>-27</v>
      </c>
      <c r="AT30" s="29">
        <v>1443</v>
      </c>
      <c r="AU30" s="29">
        <v>1386</v>
      </c>
      <c r="AV30" s="23">
        <f t="shared" si="21"/>
        <v>96.04989604989605</v>
      </c>
      <c r="AW30" s="21">
        <f t="shared" si="22"/>
        <v>-57</v>
      </c>
      <c r="AX30" s="29">
        <v>1003</v>
      </c>
      <c r="AY30" s="29">
        <v>1025</v>
      </c>
      <c r="AZ30" s="23">
        <f t="shared" si="23"/>
        <v>102.19341974077767</v>
      </c>
      <c r="BA30" s="21">
        <f t="shared" si="24"/>
        <v>22</v>
      </c>
      <c r="BB30" s="122">
        <v>1396</v>
      </c>
      <c r="BC30" s="29">
        <v>1853</v>
      </c>
      <c r="BD30" s="21">
        <f t="shared" si="25"/>
        <v>457</v>
      </c>
      <c r="BE30" s="29">
        <v>24</v>
      </c>
      <c r="BF30" s="29">
        <v>45</v>
      </c>
      <c r="BG30" s="22">
        <f t="shared" si="29"/>
        <v>187.5</v>
      </c>
      <c r="BH30" s="21">
        <f t="shared" si="30"/>
        <v>21</v>
      </c>
      <c r="BI30" s="29">
        <v>4</v>
      </c>
      <c r="BJ30" s="179"/>
      <c r="BK30" s="180">
        <f t="shared" si="31"/>
        <v>0</v>
      </c>
      <c r="BL30" s="181">
        <f t="shared" si="32"/>
        <v>-4</v>
      </c>
      <c r="BM30" s="29">
        <v>3764</v>
      </c>
      <c r="BN30" s="179">
        <v>4676</v>
      </c>
      <c r="BO30" s="23">
        <f t="shared" si="26"/>
        <v>124.22954303931988</v>
      </c>
      <c r="BP30" s="21">
        <f t="shared" si="27"/>
        <v>912</v>
      </c>
    </row>
    <row r="31" spans="1:68" s="13" customFormat="1" ht="21.75" customHeight="1">
      <c r="A31" s="28" t="s">
        <v>121</v>
      </c>
      <c r="B31" s="29">
        <v>467</v>
      </c>
      <c r="C31" s="30">
        <v>408</v>
      </c>
      <c r="D31" s="22">
        <f t="shared" si="0"/>
        <v>87.36616702355461</v>
      </c>
      <c r="E31" s="21">
        <f t="shared" si="1"/>
        <v>-59</v>
      </c>
      <c r="F31" s="29">
        <v>357</v>
      </c>
      <c r="G31" s="29">
        <v>293</v>
      </c>
      <c r="H31" s="22">
        <f t="shared" si="2"/>
        <v>82.07282913165265</v>
      </c>
      <c r="I31" s="21">
        <f t="shared" si="3"/>
        <v>-64</v>
      </c>
      <c r="J31" s="29">
        <v>374</v>
      </c>
      <c r="K31" s="29">
        <v>322</v>
      </c>
      <c r="L31" s="22">
        <f t="shared" si="4"/>
        <v>86.09625668449198</v>
      </c>
      <c r="M31" s="21">
        <f t="shared" si="5"/>
        <v>-52</v>
      </c>
      <c r="N31" s="31">
        <v>102</v>
      </c>
      <c r="O31" s="29">
        <v>91</v>
      </c>
      <c r="P31" s="23">
        <f t="shared" si="6"/>
        <v>89.2156862745098</v>
      </c>
      <c r="Q31" s="24">
        <f t="shared" si="7"/>
        <v>-11</v>
      </c>
      <c r="R31" s="29">
        <v>95</v>
      </c>
      <c r="S31" s="31">
        <v>83</v>
      </c>
      <c r="T31" s="23">
        <f t="shared" si="8"/>
        <v>87.36842105263159</v>
      </c>
      <c r="U31" s="21">
        <f t="shared" si="9"/>
        <v>-12</v>
      </c>
      <c r="V31" s="29">
        <v>1242</v>
      </c>
      <c r="W31" s="29">
        <v>1935</v>
      </c>
      <c r="X31" s="22">
        <f t="shared" si="10"/>
        <v>155.79710144927537</v>
      </c>
      <c r="Y31" s="21">
        <f t="shared" si="11"/>
        <v>693</v>
      </c>
      <c r="Z31" s="29">
        <v>455</v>
      </c>
      <c r="AA31" s="29">
        <v>406</v>
      </c>
      <c r="AB31" s="22">
        <f t="shared" si="12"/>
        <v>89.23076923076924</v>
      </c>
      <c r="AC31" s="21">
        <f t="shared" si="13"/>
        <v>-49</v>
      </c>
      <c r="AD31" s="29">
        <v>253</v>
      </c>
      <c r="AE31" s="30">
        <v>306</v>
      </c>
      <c r="AF31" s="22">
        <f t="shared" si="14"/>
        <v>120.9486166007905</v>
      </c>
      <c r="AG31" s="21">
        <f t="shared" si="15"/>
        <v>53</v>
      </c>
      <c r="AH31" s="29">
        <v>146</v>
      </c>
      <c r="AI31" s="29">
        <v>121</v>
      </c>
      <c r="AJ31" s="23">
        <f t="shared" si="16"/>
        <v>82.87671232876713</v>
      </c>
      <c r="AK31" s="21">
        <f t="shared" si="17"/>
        <v>-25</v>
      </c>
      <c r="AL31" s="32">
        <v>94</v>
      </c>
      <c r="AM31" s="32">
        <v>77</v>
      </c>
      <c r="AN31" s="26">
        <f t="shared" si="28"/>
        <v>81.9</v>
      </c>
      <c r="AO31" s="25">
        <f t="shared" si="18"/>
        <v>-17</v>
      </c>
      <c r="AP31" s="33">
        <v>394</v>
      </c>
      <c r="AQ31" s="29">
        <v>364</v>
      </c>
      <c r="AR31" s="23">
        <f t="shared" si="19"/>
        <v>92.4</v>
      </c>
      <c r="AS31" s="21">
        <f t="shared" si="20"/>
        <v>-30</v>
      </c>
      <c r="AT31" s="29">
        <v>115</v>
      </c>
      <c r="AU31" s="29">
        <v>105</v>
      </c>
      <c r="AV31" s="23">
        <f t="shared" si="21"/>
        <v>91.30434782608695</v>
      </c>
      <c r="AW31" s="21">
        <f t="shared" si="22"/>
        <v>-10</v>
      </c>
      <c r="AX31" s="29">
        <v>101</v>
      </c>
      <c r="AY31" s="29">
        <v>94</v>
      </c>
      <c r="AZ31" s="23">
        <f t="shared" si="23"/>
        <v>93.06930693069307</v>
      </c>
      <c r="BA31" s="21">
        <f t="shared" si="24"/>
        <v>-7</v>
      </c>
      <c r="BB31" s="122">
        <v>1836</v>
      </c>
      <c r="BC31" s="29">
        <v>2685</v>
      </c>
      <c r="BD31" s="21">
        <f t="shared" si="25"/>
        <v>849</v>
      </c>
      <c r="BE31" s="29">
        <v>2</v>
      </c>
      <c r="BF31" s="29">
        <v>4</v>
      </c>
      <c r="BG31" s="22">
        <f t="shared" si="29"/>
        <v>200</v>
      </c>
      <c r="BH31" s="21">
        <f t="shared" si="30"/>
        <v>2</v>
      </c>
      <c r="BI31" s="29">
        <v>18</v>
      </c>
      <c r="BJ31" s="179">
        <v>3</v>
      </c>
      <c r="BK31" s="180">
        <f t="shared" si="31"/>
        <v>16.7</v>
      </c>
      <c r="BL31" s="181">
        <f t="shared" si="32"/>
        <v>-15</v>
      </c>
      <c r="BM31" s="29">
        <v>3375</v>
      </c>
      <c r="BN31" s="179">
        <v>4137</v>
      </c>
      <c r="BO31" s="23">
        <f t="shared" si="26"/>
        <v>122.57777777777778</v>
      </c>
      <c r="BP31" s="21">
        <f t="shared" si="27"/>
        <v>762</v>
      </c>
    </row>
    <row r="32" spans="1:68" s="35" customFormat="1" ht="21.75" customHeight="1">
      <c r="A32" s="28" t="s">
        <v>122</v>
      </c>
      <c r="B32" s="29">
        <v>1026</v>
      </c>
      <c r="C32" s="30">
        <v>1117</v>
      </c>
      <c r="D32" s="22">
        <f>C32/B32*100</f>
        <v>108.86939571150099</v>
      </c>
      <c r="E32" s="21">
        <f>C32-B32</f>
        <v>91</v>
      </c>
      <c r="F32" s="29">
        <v>742</v>
      </c>
      <c r="G32" s="29">
        <v>741</v>
      </c>
      <c r="H32" s="22">
        <f>G32/F32*100</f>
        <v>99.86522911051213</v>
      </c>
      <c r="I32" s="21">
        <f>G32-F32</f>
        <v>-1</v>
      </c>
      <c r="J32" s="29">
        <v>867</v>
      </c>
      <c r="K32" s="29">
        <v>982</v>
      </c>
      <c r="L32" s="22">
        <f>K32/J32*100</f>
        <v>113.2641291810842</v>
      </c>
      <c r="M32" s="21">
        <f>K32-J32</f>
        <v>115</v>
      </c>
      <c r="N32" s="31">
        <v>318</v>
      </c>
      <c r="O32" s="29">
        <v>405</v>
      </c>
      <c r="P32" s="23">
        <f t="shared" si="6"/>
        <v>127.35849056603774</v>
      </c>
      <c r="Q32" s="24">
        <f>O32-N32</f>
        <v>87</v>
      </c>
      <c r="R32" s="29">
        <v>191</v>
      </c>
      <c r="S32" s="31">
        <v>177</v>
      </c>
      <c r="T32" s="23">
        <f t="shared" si="8"/>
        <v>92.67015706806284</v>
      </c>
      <c r="U32" s="21">
        <f>S32-R32</f>
        <v>-14</v>
      </c>
      <c r="V32" s="29">
        <v>2869</v>
      </c>
      <c r="W32" s="29">
        <v>2999</v>
      </c>
      <c r="X32" s="22">
        <f>W32/V32*100</f>
        <v>104.53119553851515</v>
      </c>
      <c r="Y32" s="21">
        <f>W32-V32</f>
        <v>130</v>
      </c>
      <c r="Z32" s="29">
        <v>1004</v>
      </c>
      <c r="AA32" s="29">
        <v>1097</v>
      </c>
      <c r="AB32" s="22">
        <f>AA32/Z32*100</f>
        <v>109.2629482071713</v>
      </c>
      <c r="AC32" s="21">
        <f>AA32-Z32</f>
        <v>93</v>
      </c>
      <c r="AD32" s="29">
        <v>980</v>
      </c>
      <c r="AE32" s="30">
        <v>862</v>
      </c>
      <c r="AF32" s="22">
        <f t="shared" si="14"/>
        <v>87.95918367346938</v>
      </c>
      <c r="AG32" s="21">
        <f>AE32-AD32</f>
        <v>-118</v>
      </c>
      <c r="AH32" s="29">
        <v>385</v>
      </c>
      <c r="AI32" s="29">
        <v>368</v>
      </c>
      <c r="AJ32" s="23">
        <f>AI32/AH32*100</f>
        <v>95.58441558441558</v>
      </c>
      <c r="AK32" s="21">
        <f>AI32-AH32</f>
        <v>-17</v>
      </c>
      <c r="AL32" s="32">
        <v>226</v>
      </c>
      <c r="AM32" s="32">
        <v>183</v>
      </c>
      <c r="AN32" s="26">
        <f>ROUND(AM32/AL32*100,1)</f>
        <v>81</v>
      </c>
      <c r="AO32" s="25">
        <f>AM32-AL32</f>
        <v>-43</v>
      </c>
      <c r="AP32" s="33">
        <v>1061</v>
      </c>
      <c r="AQ32" s="29">
        <v>1042</v>
      </c>
      <c r="AR32" s="23">
        <f>ROUND(AQ32/AP32*100,1)</f>
        <v>98.2</v>
      </c>
      <c r="AS32" s="21">
        <f>AQ32-AP32</f>
        <v>-19</v>
      </c>
      <c r="AT32" s="29">
        <v>376</v>
      </c>
      <c r="AU32" s="29">
        <v>382</v>
      </c>
      <c r="AV32" s="23">
        <f>AU32/AT32*100</f>
        <v>101.59574468085107</v>
      </c>
      <c r="AW32" s="21">
        <f>AU32-AT32</f>
        <v>6</v>
      </c>
      <c r="AX32" s="29">
        <v>345</v>
      </c>
      <c r="AY32" s="29">
        <v>345</v>
      </c>
      <c r="AZ32" s="23">
        <f>AY32/AX32*100</f>
        <v>100</v>
      </c>
      <c r="BA32" s="21">
        <f>AY32-AX32</f>
        <v>0</v>
      </c>
      <c r="BB32" s="122">
        <v>2514</v>
      </c>
      <c r="BC32" s="29">
        <v>3203</v>
      </c>
      <c r="BD32" s="21">
        <f>BC32-BB32</f>
        <v>689</v>
      </c>
      <c r="BE32" s="29">
        <v>32</v>
      </c>
      <c r="BF32" s="29">
        <v>0</v>
      </c>
      <c r="BG32" s="22">
        <f t="shared" si="29"/>
        <v>0</v>
      </c>
      <c r="BH32" s="21">
        <f t="shared" si="30"/>
        <v>-32</v>
      </c>
      <c r="BI32" s="29">
        <v>25</v>
      </c>
      <c r="BJ32" s="179">
        <v>1</v>
      </c>
      <c r="BK32" s="180">
        <f>ROUND(BJ32/BI32*100,1)</f>
        <v>4</v>
      </c>
      <c r="BL32" s="181">
        <f>BJ32-BI32</f>
        <v>-24</v>
      </c>
      <c r="BM32" s="29">
        <v>3724</v>
      </c>
      <c r="BN32" s="179">
        <v>0</v>
      </c>
      <c r="BO32" s="23">
        <f>BN32/BM32*100</f>
        <v>0</v>
      </c>
      <c r="BP32" s="21">
        <f>BN32-BM32</f>
        <v>-3724</v>
      </c>
    </row>
    <row r="33" spans="1:68" s="13" customFormat="1" ht="21.75" customHeight="1">
      <c r="A33" s="36" t="s">
        <v>123</v>
      </c>
      <c r="B33" s="29">
        <v>2079</v>
      </c>
      <c r="C33" s="30">
        <v>2025</v>
      </c>
      <c r="D33" s="22">
        <f>C33/B33*100</f>
        <v>97.40259740259741</v>
      </c>
      <c r="E33" s="21">
        <f>C33-B33</f>
        <v>-54</v>
      </c>
      <c r="F33" s="29">
        <v>1700</v>
      </c>
      <c r="G33" s="29">
        <v>1654</v>
      </c>
      <c r="H33" s="22">
        <f>G33/F33*100</f>
        <v>97.29411764705883</v>
      </c>
      <c r="I33" s="21">
        <f>G33-F33</f>
        <v>-46</v>
      </c>
      <c r="J33" s="29">
        <v>2107</v>
      </c>
      <c r="K33" s="29">
        <v>2490</v>
      </c>
      <c r="L33" s="22">
        <f>K33/J33*100</f>
        <v>118.17750355956336</v>
      </c>
      <c r="M33" s="21">
        <f>K33-J33</f>
        <v>383</v>
      </c>
      <c r="N33" s="31">
        <v>829</v>
      </c>
      <c r="O33" s="29">
        <v>1355</v>
      </c>
      <c r="P33" s="23">
        <f t="shared" si="6"/>
        <v>163.4499396863691</v>
      </c>
      <c r="Q33" s="24">
        <f>O33-N33</f>
        <v>526</v>
      </c>
      <c r="R33" s="29">
        <v>464</v>
      </c>
      <c r="S33" s="31">
        <v>413</v>
      </c>
      <c r="T33" s="23">
        <f>S33/R33*100</f>
        <v>89.00862068965517</v>
      </c>
      <c r="U33" s="21">
        <f>S33-R33</f>
        <v>-51</v>
      </c>
      <c r="V33" s="29">
        <v>7089</v>
      </c>
      <c r="W33" s="29">
        <v>11592</v>
      </c>
      <c r="X33" s="22">
        <f>W33/V33*100</f>
        <v>163.52094794752435</v>
      </c>
      <c r="Y33" s="21">
        <f>W33-V33</f>
        <v>4503</v>
      </c>
      <c r="Z33" s="29">
        <v>2067</v>
      </c>
      <c r="AA33" s="29">
        <v>2013</v>
      </c>
      <c r="AB33" s="22">
        <f>AA33/Z33*100</f>
        <v>97.38751814223512</v>
      </c>
      <c r="AC33" s="21">
        <f>AA33-Z33</f>
        <v>-54</v>
      </c>
      <c r="AD33" s="29">
        <v>2180</v>
      </c>
      <c r="AE33" s="30">
        <v>3352</v>
      </c>
      <c r="AF33" s="126">
        <f t="shared" si="14"/>
        <v>153.76146788990826</v>
      </c>
      <c r="AG33" s="21">
        <f>AE33-AD33</f>
        <v>1172</v>
      </c>
      <c r="AH33" s="29">
        <v>794</v>
      </c>
      <c r="AI33" s="29">
        <v>834</v>
      </c>
      <c r="AJ33" s="23">
        <f>AI33/AH33*100</f>
        <v>105.03778337531486</v>
      </c>
      <c r="AK33" s="21">
        <f>AI33-AH33</f>
        <v>40</v>
      </c>
      <c r="AL33" s="32">
        <v>658</v>
      </c>
      <c r="AM33" s="32">
        <v>750</v>
      </c>
      <c r="AN33" s="26">
        <f>ROUND(AM33/AL33*100,1)</f>
        <v>114</v>
      </c>
      <c r="AO33" s="25">
        <f>AM33-AL33</f>
        <v>92</v>
      </c>
      <c r="AP33" s="33">
        <v>3265</v>
      </c>
      <c r="AQ33" s="29">
        <v>3449</v>
      </c>
      <c r="AR33" s="23">
        <f>ROUND(AQ33/AP33*100,1)</f>
        <v>105.6</v>
      </c>
      <c r="AS33" s="21">
        <f>AQ33-AP33</f>
        <v>184</v>
      </c>
      <c r="AT33" s="29">
        <v>371</v>
      </c>
      <c r="AU33" s="29">
        <v>482</v>
      </c>
      <c r="AV33" s="23">
        <f>AU33/AT33*100</f>
        <v>129.9191374663073</v>
      </c>
      <c r="AW33" s="21">
        <f>AU33-AT33</f>
        <v>111</v>
      </c>
      <c r="AX33" s="29">
        <v>312</v>
      </c>
      <c r="AY33" s="29">
        <v>369</v>
      </c>
      <c r="AZ33" s="23">
        <f>AY33/AX33*100</f>
        <v>118.26923076923077</v>
      </c>
      <c r="BA33" s="21">
        <f>AY33-AX33</f>
        <v>57</v>
      </c>
      <c r="BB33" s="122">
        <v>2880</v>
      </c>
      <c r="BC33" s="29">
        <v>3494</v>
      </c>
      <c r="BD33" s="21">
        <f>BC33-BB33</f>
        <v>614</v>
      </c>
      <c r="BE33" s="29">
        <v>19</v>
      </c>
      <c r="BF33" s="29">
        <v>65</v>
      </c>
      <c r="BG33" s="22">
        <f t="shared" si="29"/>
        <v>342.1</v>
      </c>
      <c r="BH33" s="21">
        <f t="shared" si="30"/>
        <v>46</v>
      </c>
      <c r="BI33" s="29">
        <v>52</v>
      </c>
      <c r="BJ33" s="179">
        <v>14</v>
      </c>
      <c r="BK33" s="180">
        <f>ROUND(BJ33/BI33*100,1)</f>
        <v>26.9</v>
      </c>
      <c r="BL33" s="181">
        <f>BJ33-BI33</f>
        <v>-38</v>
      </c>
      <c r="BM33" s="29">
        <v>3935</v>
      </c>
      <c r="BN33" s="179">
        <v>4956</v>
      </c>
      <c r="BO33" s="23">
        <f>BN33/BM33*100</f>
        <v>125.94663278271918</v>
      </c>
      <c r="BP33" s="21">
        <f>BN33-BM33</f>
        <v>1021</v>
      </c>
    </row>
    <row r="34" spans="1:68" s="35" customFormat="1" ht="21.75" customHeight="1">
      <c r="A34" s="28" t="s">
        <v>124</v>
      </c>
      <c r="B34" s="29">
        <v>1900</v>
      </c>
      <c r="C34" s="30">
        <v>1834</v>
      </c>
      <c r="D34" s="22">
        <f>C34/B34*100</f>
        <v>96.52631578947368</v>
      </c>
      <c r="E34" s="21">
        <f>C34-B34</f>
        <v>-66</v>
      </c>
      <c r="F34" s="29">
        <v>1453</v>
      </c>
      <c r="G34" s="29">
        <v>1456</v>
      </c>
      <c r="H34" s="22">
        <f>G34/F34*100</f>
        <v>100.20646937370957</v>
      </c>
      <c r="I34" s="21">
        <f>G34-F34</f>
        <v>3</v>
      </c>
      <c r="J34" s="29">
        <v>2225</v>
      </c>
      <c r="K34" s="29">
        <v>2092</v>
      </c>
      <c r="L34" s="22">
        <f>K34/J34*100</f>
        <v>94.02247191011236</v>
      </c>
      <c r="M34" s="21">
        <f>K34-J34</f>
        <v>-133</v>
      </c>
      <c r="N34" s="31">
        <v>1031</v>
      </c>
      <c r="O34" s="29">
        <v>958</v>
      </c>
      <c r="P34" s="23">
        <f t="shared" si="6"/>
        <v>92.91949563530552</v>
      </c>
      <c r="Q34" s="24">
        <f>O34-N34</f>
        <v>-73</v>
      </c>
      <c r="R34" s="29">
        <v>508</v>
      </c>
      <c r="S34" s="31">
        <v>354</v>
      </c>
      <c r="T34" s="23">
        <f>S34/R34*100</f>
        <v>69.68503937007874</v>
      </c>
      <c r="U34" s="21">
        <f>S34-R34</f>
        <v>-154</v>
      </c>
      <c r="V34" s="29">
        <v>7388</v>
      </c>
      <c r="W34" s="29">
        <v>7569</v>
      </c>
      <c r="X34" s="22">
        <f>W34/V34*100</f>
        <v>102.44991878722251</v>
      </c>
      <c r="Y34" s="21">
        <f>W34-V34</f>
        <v>181</v>
      </c>
      <c r="Z34" s="29">
        <v>1883</v>
      </c>
      <c r="AA34" s="29">
        <v>1824</v>
      </c>
      <c r="AB34" s="22">
        <f>AA34/Z34*100</f>
        <v>96.86670207116303</v>
      </c>
      <c r="AC34" s="21">
        <f>AA34-Z34</f>
        <v>-59</v>
      </c>
      <c r="AD34" s="29">
        <v>2561</v>
      </c>
      <c r="AE34" s="30">
        <v>1986</v>
      </c>
      <c r="AF34" s="22">
        <f>AE34/AD34*100</f>
        <v>77.54783287778211</v>
      </c>
      <c r="AG34" s="21">
        <f>AE34-AD34</f>
        <v>-575</v>
      </c>
      <c r="AH34" s="29">
        <v>573</v>
      </c>
      <c r="AI34" s="29">
        <v>604</v>
      </c>
      <c r="AJ34" s="23">
        <f>AI34/AH34*100</f>
        <v>105.41012216404886</v>
      </c>
      <c r="AK34" s="21">
        <f>AI34-AH34</f>
        <v>31</v>
      </c>
      <c r="AL34" s="32">
        <v>362</v>
      </c>
      <c r="AM34" s="32">
        <v>440</v>
      </c>
      <c r="AN34" s="26">
        <f>ROUND(AM34/AL34*100,1)</f>
        <v>121.5</v>
      </c>
      <c r="AO34" s="25">
        <f>AM34-AL34</f>
        <v>78</v>
      </c>
      <c r="AP34" s="33">
        <v>2256</v>
      </c>
      <c r="AQ34" s="29">
        <v>2319</v>
      </c>
      <c r="AR34" s="23">
        <f>ROUND(AQ34/AP34*100,1)</f>
        <v>102.8</v>
      </c>
      <c r="AS34" s="21">
        <f>AQ34-AP34</f>
        <v>63</v>
      </c>
      <c r="AT34" s="29">
        <v>378</v>
      </c>
      <c r="AU34" s="29">
        <v>367</v>
      </c>
      <c r="AV34" s="23">
        <f>AU34/AT34*100</f>
        <v>97.08994708994709</v>
      </c>
      <c r="AW34" s="21">
        <f>AU34-AT34</f>
        <v>-11</v>
      </c>
      <c r="AX34" s="29">
        <v>310</v>
      </c>
      <c r="AY34" s="29">
        <v>306</v>
      </c>
      <c r="AZ34" s="23">
        <f>AY34/AX34*100</f>
        <v>98.70967741935483</v>
      </c>
      <c r="BA34" s="21">
        <f>AY34-AX34</f>
        <v>-4</v>
      </c>
      <c r="BB34" s="122">
        <v>2981</v>
      </c>
      <c r="BC34" s="29">
        <v>3791</v>
      </c>
      <c r="BD34" s="21">
        <f>BC34-BB34</f>
        <v>810</v>
      </c>
      <c r="BE34" s="29">
        <v>46</v>
      </c>
      <c r="BF34" s="29">
        <v>47</v>
      </c>
      <c r="BG34" s="22">
        <f t="shared" si="29"/>
        <v>102.2</v>
      </c>
      <c r="BH34" s="21">
        <f t="shared" si="30"/>
        <v>1</v>
      </c>
      <c r="BI34" s="29">
        <v>64</v>
      </c>
      <c r="BJ34" s="179">
        <v>17</v>
      </c>
      <c r="BK34" s="180">
        <f>ROUND(BJ34/BI34*100,1)</f>
        <v>26.6</v>
      </c>
      <c r="BL34" s="181">
        <f>BJ34-BI34</f>
        <v>-47</v>
      </c>
      <c r="BM34" s="29">
        <v>4332</v>
      </c>
      <c r="BN34" s="179">
        <v>4914</v>
      </c>
      <c r="BO34" s="23">
        <f>BN34/BM34*100</f>
        <v>113.43490304709141</v>
      </c>
      <c r="BP34" s="21">
        <f>BN34-BM34</f>
        <v>582</v>
      </c>
    </row>
    <row r="35" spans="1:68" s="13" customFormat="1" ht="21.75" customHeight="1">
      <c r="A35" s="36" t="s">
        <v>125</v>
      </c>
      <c r="B35" s="29">
        <v>1676</v>
      </c>
      <c r="C35" s="30">
        <v>1512</v>
      </c>
      <c r="D35" s="22">
        <f>C35/B35*100</f>
        <v>90.21479713603819</v>
      </c>
      <c r="E35" s="21">
        <f>C35-B35</f>
        <v>-164</v>
      </c>
      <c r="F35" s="29">
        <v>1156</v>
      </c>
      <c r="G35" s="29">
        <v>1137</v>
      </c>
      <c r="H35" s="22">
        <f>G35/F35*100</f>
        <v>98.35640138408304</v>
      </c>
      <c r="I35" s="21">
        <f>G35-F35</f>
        <v>-19</v>
      </c>
      <c r="J35" s="29">
        <v>1628</v>
      </c>
      <c r="K35" s="29">
        <v>1601</v>
      </c>
      <c r="L35" s="22">
        <f>K35/J35*100</f>
        <v>98.34152334152334</v>
      </c>
      <c r="M35" s="21">
        <f>K35-J35</f>
        <v>-27</v>
      </c>
      <c r="N35" s="31">
        <v>663</v>
      </c>
      <c r="O35" s="29">
        <v>637</v>
      </c>
      <c r="P35" s="23">
        <f t="shared" si="6"/>
        <v>96.07843137254902</v>
      </c>
      <c r="Q35" s="24">
        <f>O35-N35</f>
        <v>-26</v>
      </c>
      <c r="R35" s="29">
        <v>302</v>
      </c>
      <c r="S35" s="31">
        <v>272</v>
      </c>
      <c r="T35" s="23">
        <f>S35/R35*100</f>
        <v>90.06622516556291</v>
      </c>
      <c r="U35" s="21">
        <f>S35-R35</f>
        <v>-30</v>
      </c>
      <c r="V35" s="29">
        <v>4684</v>
      </c>
      <c r="W35" s="29">
        <v>3810</v>
      </c>
      <c r="X35" s="22">
        <f>W35/V35*100</f>
        <v>81.34073441502989</v>
      </c>
      <c r="Y35" s="21">
        <f>W35-V35</f>
        <v>-874</v>
      </c>
      <c r="Z35" s="29">
        <v>1667</v>
      </c>
      <c r="AA35" s="29">
        <v>1488</v>
      </c>
      <c r="AB35" s="22">
        <f>AA35/Z35*100</f>
        <v>89.26214757048591</v>
      </c>
      <c r="AC35" s="21">
        <f>AA35-Z35</f>
        <v>-179</v>
      </c>
      <c r="AD35" s="29">
        <v>1142</v>
      </c>
      <c r="AE35" s="30">
        <v>842</v>
      </c>
      <c r="AF35" s="22">
        <f>AE35/AD35*100</f>
        <v>73.73029772329247</v>
      </c>
      <c r="AG35" s="21">
        <f>AE35-AD35</f>
        <v>-300</v>
      </c>
      <c r="AH35" s="29">
        <v>548</v>
      </c>
      <c r="AI35" s="29">
        <v>531</v>
      </c>
      <c r="AJ35" s="23">
        <f>AI35/AH35*100</f>
        <v>96.8978102189781</v>
      </c>
      <c r="AK35" s="21">
        <f>AI35-AH35</f>
        <v>-17</v>
      </c>
      <c r="AL35" s="32">
        <v>202</v>
      </c>
      <c r="AM35" s="32">
        <v>206</v>
      </c>
      <c r="AN35" s="26">
        <f>ROUND(AM35/AL35*100,1)</f>
        <v>102</v>
      </c>
      <c r="AO35" s="25">
        <f>AM35-AL35</f>
        <v>4</v>
      </c>
      <c r="AP35" s="33">
        <v>1644</v>
      </c>
      <c r="AQ35" s="29">
        <v>1701</v>
      </c>
      <c r="AR35" s="23">
        <f>ROUND(AQ35/AP35*100,1)</f>
        <v>103.5</v>
      </c>
      <c r="AS35" s="21">
        <f>AQ35-AP35</f>
        <v>57</v>
      </c>
      <c r="AT35" s="29">
        <v>375</v>
      </c>
      <c r="AU35" s="29">
        <v>345</v>
      </c>
      <c r="AV35" s="23">
        <f>AU35/AT35*100</f>
        <v>92</v>
      </c>
      <c r="AW35" s="21">
        <f>AU35-AT35</f>
        <v>-30</v>
      </c>
      <c r="AX35" s="29">
        <v>324</v>
      </c>
      <c r="AY35" s="29">
        <v>297</v>
      </c>
      <c r="AZ35" s="23">
        <f>AY35/AX35*100</f>
        <v>91.66666666666666</v>
      </c>
      <c r="BA35" s="21">
        <f>AY35-AX35</f>
        <v>-27</v>
      </c>
      <c r="BB35" s="122">
        <v>2528</v>
      </c>
      <c r="BC35" s="29">
        <v>3127</v>
      </c>
      <c r="BD35" s="21">
        <f>BC35-BB35</f>
        <v>599</v>
      </c>
      <c r="BE35" s="29">
        <v>3</v>
      </c>
      <c r="BF35" s="29">
        <v>2</v>
      </c>
      <c r="BG35" s="22">
        <f t="shared" si="29"/>
        <v>66.7</v>
      </c>
      <c r="BH35" s="21">
        <f t="shared" si="30"/>
        <v>-1</v>
      </c>
      <c r="BI35" s="29">
        <v>30</v>
      </c>
      <c r="BJ35" s="179">
        <v>5</v>
      </c>
      <c r="BK35" s="180">
        <f>ROUND(BJ35/BI35*100,1)</f>
        <v>16.7</v>
      </c>
      <c r="BL35" s="181">
        <f>BJ35-BI35</f>
        <v>-25</v>
      </c>
      <c r="BM35" s="29">
        <v>3933</v>
      </c>
      <c r="BN35" s="179">
        <v>4173</v>
      </c>
      <c r="BO35" s="23">
        <f>BN35/BM35*100</f>
        <v>106.1022120518688</v>
      </c>
      <c r="BP35" s="21">
        <f>BN35-BM35</f>
        <v>240</v>
      </c>
    </row>
    <row r="36" spans="1:68" s="13" customFormat="1" ht="21.75" customHeight="1">
      <c r="A36" s="218"/>
      <c r="B36" s="219"/>
      <c r="C36" s="220"/>
      <c r="D36" s="221"/>
      <c r="E36" s="222"/>
      <c r="F36" s="219"/>
      <c r="G36" s="219"/>
      <c r="H36" s="221"/>
      <c r="I36" s="222"/>
      <c r="J36" s="219"/>
      <c r="K36" s="219"/>
      <c r="L36" s="221"/>
      <c r="M36" s="222"/>
      <c r="N36" s="223"/>
      <c r="O36" s="219"/>
      <c r="P36" s="224"/>
      <c r="Q36" s="225"/>
      <c r="R36" s="219"/>
      <c r="S36" s="223"/>
      <c r="T36" s="224"/>
      <c r="U36" s="222"/>
      <c r="V36" s="219"/>
      <c r="W36" s="219"/>
      <c r="X36" s="221"/>
      <c r="Y36" s="222"/>
      <c r="Z36" s="219"/>
      <c r="AA36" s="219"/>
      <c r="AB36" s="221"/>
      <c r="AC36" s="222"/>
      <c r="AD36" s="219"/>
      <c r="AE36" s="220"/>
      <c r="AF36" s="221"/>
      <c r="AG36" s="222"/>
      <c r="AH36" s="219"/>
      <c r="AI36" s="219"/>
      <c r="AJ36" s="224"/>
      <c r="AK36" s="222"/>
      <c r="AL36" s="226"/>
      <c r="AM36" s="226"/>
      <c r="AN36" s="227"/>
      <c r="AO36" s="228"/>
      <c r="AP36" s="229"/>
      <c r="AQ36" s="219"/>
      <c r="AR36" s="224"/>
      <c r="AS36" s="222"/>
      <c r="AT36" s="219"/>
      <c r="AU36" s="219"/>
      <c r="AV36" s="224"/>
      <c r="AW36" s="222"/>
      <c r="AX36" s="219"/>
      <c r="AY36" s="219"/>
      <c r="AZ36" s="224"/>
      <c r="BA36" s="222"/>
      <c r="BB36" s="230"/>
      <c r="BC36" s="219"/>
      <c r="BD36" s="222"/>
      <c r="BE36" s="219"/>
      <c r="BF36" s="219"/>
      <c r="BG36" s="221"/>
      <c r="BH36" s="222"/>
      <c r="BI36" s="219"/>
      <c r="BJ36" s="231"/>
      <c r="BK36" s="232"/>
      <c r="BL36" s="233"/>
      <c r="BM36" s="219"/>
      <c r="BN36" s="231"/>
      <c r="BO36" s="224"/>
      <c r="BP36" s="222"/>
    </row>
    <row r="37" spans="63:71" s="13" customFormat="1" ht="12.75">
      <c r="BK37" s="37"/>
      <c r="BL37" s="37"/>
      <c r="BM37" s="37"/>
      <c r="BN37" s="37"/>
      <c r="BQ37" s="37"/>
      <c r="BR37" s="37"/>
      <c r="BS37" s="37"/>
    </row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pans="63:71" ht="12.75">
      <c r="BK111" s="13"/>
      <c r="BL111" s="13"/>
      <c r="BM111" s="13"/>
      <c r="BN111" s="13"/>
      <c r="BQ111" s="13"/>
      <c r="BR111" s="13"/>
      <c r="BS111" s="13"/>
    </row>
    <row r="112" spans="63:71" ht="12.75">
      <c r="BK112" s="13"/>
      <c r="BL112" s="13"/>
      <c r="BM112" s="13"/>
      <c r="BN112" s="13"/>
      <c r="BQ112" s="13"/>
      <c r="BR112" s="13"/>
      <c r="BS112" s="13"/>
    </row>
    <row r="113" spans="63:71" ht="12.75">
      <c r="BK113" s="13"/>
      <c r="BL113" s="13"/>
      <c r="BM113" s="13"/>
      <c r="BN113" s="13"/>
      <c r="BQ113" s="13"/>
      <c r="BR113" s="13"/>
      <c r="BS113" s="13"/>
    </row>
    <row r="114" spans="63:71" ht="12.75">
      <c r="BK114" s="13"/>
      <c r="BL114" s="13"/>
      <c r="BM114" s="13"/>
      <c r="BN114" s="13"/>
      <c r="BQ114" s="13"/>
      <c r="BR114" s="13"/>
      <c r="BS114" s="13"/>
    </row>
    <row r="115" spans="63:71" ht="12.75">
      <c r="BK115" s="13"/>
      <c r="BL115" s="13"/>
      <c r="BM115" s="13"/>
      <c r="BN115" s="13"/>
      <c r="BQ115" s="13"/>
      <c r="BR115" s="13"/>
      <c r="BS115" s="13"/>
    </row>
    <row r="116" spans="63:71" ht="12.75">
      <c r="BK116" s="13"/>
      <c r="BL116" s="13"/>
      <c r="BM116" s="13"/>
      <c r="BN116" s="13"/>
      <c r="BQ116" s="13"/>
      <c r="BR116" s="13"/>
      <c r="BS116" s="13"/>
    </row>
    <row r="117" spans="63:71" ht="12.75">
      <c r="BK117" s="13"/>
      <c r="BL117" s="13"/>
      <c r="BM117" s="13"/>
      <c r="BN117" s="13"/>
      <c r="BQ117" s="13"/>
      <c r="BR117" s="13"/>
      <c r="BS117" s="13"/>
    </row>
    <row r="118" spans="63:71" ht="12.75">
      <c r="BK118" s="13"/>
      <c r="BL118" s="13"/>
      <c r="BM118" s="13"/>
      <c r="BN118" s="13"/>
      <c r="BQ118" s="13"/>
      <c r="BR118" s="13"/>
      <c r="BS118" s="13"/>
    </row>
    <row r="119" spans="63:71" ht="12.75">
      <c r="BK119" s="13"/>
      <c r="BL119" s="13"/>
      <c r="BM119" s="13"/>
      <c r="BN119" s="13"/>
      <c r="BQ119" s="13"/>
      <c r="BR119" s="13"/>
      <c r="BS119" s="13"/>
    </row>
    <row r="120" spans="63:71" ht="12.75">
      <c r="BK120" s="13"/>
      <c r="BL120" s="13"/>
      <c r="BM120" s="13"/>
      <c r="BN120" s="13"/>
      <c r="BQ120" s="13"/>
      <c r="BR120" s="13"/>
      <c r="BS120" s="13"/>
    </row>
    <row r="121" spans="63:71" ht="12.75">
      <c r="BK121" s="13"/>
      <c r="BL121" s="13"/>
      <c r="BM121" s="13"/>
      <c r="BN121" s="13"/>
      <c r="BQ121" s="13"/>
      <c r="BR121" s="13"/>
      <c r="BS121" s="13"/>
    </row>
  </sheetData>
  <sheetProtection/>
  <mergeCells count="74">
    <mergeCell ref="P6:Q6"/>
    <mergeCell ref="N6:N7"/>
    <mergeCell ref="O6:O7"/>
    <mergeCell ref="F6:F7"/>
    <mergeCell ref="N3:Q5"/>
    <mergeCell ref="D6:E6"/>
    <mergeCell ref="C6:C7"/>
    <mergeCell ref="K6:K7"/>
    <mergeCell ref="G6:G7"/>
    <mergeCell ref="L6:M6"/>
    <mergeCell ref="B1:U1"/>
    <mergeCell ref="B2:U2"/>
    <mergeCell ref="R3:U5"/>
    <mergeCell ref="H6:I6"/>
    <mergeCell ref="J6:J7"/>
    <mergeCell ref="S6:S7"/>
    <mergeCell ref="R6:R7"/>
    <mergeCell ref="T6:U6"/>
    <mergeCell ref="X6:Y6"/>
    <mergeCell ref="AB6:AC6"/>
    <mergeCell ref="A3:A7"/>
    <mergeCell ref="B3:E5"/>
    <mergeCell ref="F3:I5"/>
    <mergeCell ref="J3:M5"/>
    <mergeCell ref="B6:B7"/>
    <mergeCell ref="V3:Y5"/>
    <mergeCell ref="W6:W7"/>
    <mergeCell ref="Z3:AG3"/>
    <mergeCell ref="AD4:AG5"/>
    <mergeCell ref="AA6:AA7"/>
    <mergeCell ref="Z4:AC5"/>
    <mergeCell ref="V6:V7"/>
    <mergeCell ref="Z6:Z7"/>
    <mergeCell ref="AD6:AD7"/>
    <mergeCell ref="AE6:AE7"/>
    <mergeCell ref="AH6:AH7"/>
    <mergeCell ref="AI6:AI7"/>
    <mergeCell ref="AZ6:BA6"/>
    <mergeCell ref="AH3:AK5"/>
    <mergeCell ref="AL3:AO5"/>
    <mergeCell ref="AF6:AG6"/>
    <mergeCell ref="AX3:BA5"/>
    <mergeCell ref="AN6:AO6"/>
    <mergeCell ref="AP6:AQ6"/>
    <mergeCell ref="AR6:AS6"/>
    <mergeCell ref="BE5:BH5"/>
    <mergeCell ref="BI5:BL5"/>
    <mergeCell ref="AJ6:AK6"/>
    <mergeCell ref="AL6:AL7"/>
    <mergeCell ref="AT6:AT7"/>
    <mergeCell ref="AU6:AU7"/>
    <mergeCell ref="AV6:AW6"/>
    <mergeCell ref="AM6:AM7"/>
    <mergeCell ref="AT3:AW5"/>
    <mergeCell ref="BI2:BK2"/>
    <mergeCell ref="BN2:BP2"/>
    <mergeCell ref="BB3:BD5"/>
    <mergeCell ref="BG6:BH6"/>
    <mergeCell ref="AP3:AS5"/>
    <mergeCell ref="BB6:BB7"/>
    <mergeCell ref="BC6:BC7"/>
    <mergeCell ref="BD6:BD7"/>
    <mergeCell ref="AY6:AY7"/>
    <mergeCell ref="BE3:BL4"/>
    <mergeCell ref="BM3:BP5"/>
    <mergeCell ref="BM6:BM7"/>
    <mergeCell ref="BN6:BN7"/>
    <mergeCell ref="BJ6:BJ7"/>
    <mergeCell ref="BK6:BL6"/>
    <mergeCell ref="AX6:AX7"/>
    <mergeCell ref="BE6:BE7"/>
    <mergeCell ref="BF6:BF7"/>
    <mergeCell ref="BI6:BI7"/>
    <mergeCell ref="BO6:BP6"/>
  </mergeCells>
  <printOptions horizontalCentered="1" verticalCentered="1"/>
  <pageMargins left="0" right="0" top="0" bottom="0" header="0.15748031496062992" footer="0"/>
  <pageSetup fitToHeight="2" horizontalDpi="600" verticalDpi="600" orientation="landscape" paperSize="9" scale="65" r:id="rId1"/>
  <colBreaks count="2" manualBreakCount="2">
    <brk id="21" max="34" man="1"/>
    <brk id="4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starusyova</cp:lastModifiedBy>
  <cp:lastPrinted>2019-01-17T11:59:52Z</cp:lastPrinted>
  <dcterms:created xsi:type="dcterms:W3CDTF">2017-11-17T08:56:41Z</dcterms:created>
  <dcterms:modified xsi:type="dcterms:W3CDTF">2019-01-22T12:27:08Z</dcterms:modified>
  <cp:category/>
  <cp:version/>
  <cp:contentType/>
  <cp:contentStatus/>
</cp:coreProperties>
</file>